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325"/>
  </bookViews>
  <sheets>
    <sheet name="Vindhyachal-III-Final" sheetId="1" r:id="rId1"/>
    <sheet name="Annuxure-Vind-III" sheetId="2" r:id="rId2"/>
  </sheets>
  <definedNames>
    <definedName name="_xlnm.Print_Area" localSheetId="1">'Annuxure-Vind-III'!$A$1:$F$18</definedName>
    <definedName name="_xlnm.Print_Area" localSheetId="0">'Vindhyachal-III-Final'!$A$1:$V$65</definedName>
  </definedNames>
  <calcPr calcId="162913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1" i="1"/>
  <c r="Q52"/>
  <c r="Q42"/>
  <c r="Q35"/>
  <c r="Q27"/>
  <c r="Q20"/>
  <c r="Q10"/>
  <c r="D17" i="2" l="1"/>
  <c r="C17"/>
  <c r="D9"/>
  <c r="C9"/>
</calcChain>
</file>

<file path=xl/sharedStrings.xml><?xml version="1.0" encoding="utf-8"?>
<sst xmlns="http://schemas.openxmlformats.org/spreadsheetml/2006/main" count="199" uniqueCount="104">
  <si>
    <t>Annexure-V (C)</t>
  </si>
  <si>
    <t>COD of Units/Station : 15.07.2007</t>
  </si>
  <si>
    <t>Details of expenditure incurred from Compensation Allowance and Special Allowance  during  Tariff Period 2009-14</t>
  </si>
  <si>
    <t xml:space="preserve">FY Year </t>
  </si>
  <si>
    <t xml:space="preserve">Add-cap  allowed by the Commission under the provision of Regulation 9(2)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</si>
  <si>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</si>
  <si>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</si>
  <si>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</si>
  <si>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 xml:space="preserve">Capital Spares </t>
  </si>
  <si>
    <t xml:space="preserve">Total  Addition during the year </t>
  </si>
  <si>
    <t xml:space="preserve">Total Addition  during  the year as per duly audited Schedule of Fixed Asset  </t>
  </si>
  <si>
    <t>Variation  if any to be reconciled /justified.</t>
  </si>
  <si>
    <t>Capitalisation   out of add cap allowed under Regulation 9(2)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</si>
  <si>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</si>
  <si>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</si>
  <si>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Net Basis</t>
  </si>
  <si>
    <t>Asset/work</t>
  </si>
  <si>
    <t>Rs(Lakh)</t>
  </si>
  <si>
    <t>Rs(Lakh)- Gross</t>
  </si>
  <si>
    <t>(Rs. lakh)</t>
  </si>
  <si>
    <t>2009-10</t>
  </si>
  <si>
    <t>CIVIL WORKS OF ASH DYKE FOR LAGOON V-3</t>
  </si>
  <si>
    <t>Inter Unit  Transfers</t>
  </si>
  <si>
    <t>work adjustment</t>
  </si>
  <si>
    <t xml:space="preserve"> Loan FERV</t>
  </si>
  <si>
    <t>AUGMENTATION OF RAILWAY SLIDING &amp; MGR SYSTEM</t>
  </si>
  <si>
    <t>Reversal of liability</t>
  </si>
  <si>
    <t>Capital Spares</t>
  </si>
  <si>
    <t xml:space="preserve"> Decapitalisation of MBOA items</t>
  </si>
  <si>
    <t>Decapitalisation of spares</t>
  </si>
  <si>
    <t>SUPPLY &amp;INST OF NEW LIFT FOR ADMN BLDG</t>
  </si>
  <si>
    <t>COMMISSIONING OF AC IN ADM BUILDING AT NTPC.</t>
  </si>
  <si>
    <t>Digital audio conference system for the conference hall  of Admn. Bldg</t>
  </si>
  <si>
    <t>Total</t>
  </si>
  <si>
    <t>2010-11</t>
  </si>
  <si>
    <t xml:space="preserve"> work adjustment</t>
  </si>
  <si>
    <t>I/U Transfer</t>
  </si>
  <si>
    <t>Supply and installation of CCTV system</t>
  </si>
  <si>
    <t>Locomotive</t>
  </si>
  <si>
    <t>Equipment for Cable TV System(Supply)</t>
  </si>
  <si>
    <t>Cable laying for revamping of cable TV network</t>
  </si>
  <si>
    <t>2011-12</t>
  </si>
  <si>
    <t>Work adjustment</t>
  </si>
  <si>
    <t>ED cess</t>
  </si>
  <si>
    <t>Fire fighting system</t>
  </si>
  <si>
    <t>2012-13</t>
  </si>
  <si>
    <t>Supply of 50 MVAR shunt reactor with NGR</t>
  </si>
  <si>
    <t xml:space="preserve"> Inter unit Transfer</t>
  </si>
  <si>
    <t>SAP (ERP -SOFTWIRE)</t>
  </si>
  <si>
    <t>Decapitalisation of MBOA</t>
  </si>
  <si>
    <t>Construction of Parking Shed near Service Building</t>
  </si>
  <si>
    <t>Decapitalisation of Spares</t>
  </si>
  <si>
    <t>Reversal of Liability</t>
  </si>
  <si>
    <t>2013-14</t>
  </si>
  <si>
    <t xml:space="preserve"> Ash Dyke raising  and CIVIL WORKS OF ASH DYKE FOR LAGOON V-3</t>
  </si>
  <si>
    <t>Decapitalisation  of capital Spares</t>
  </si>
  <si>
    <t>ROAD  NORTH WEST TOWNSHIP</t>
  </si>
  <si>
    <t>2014-15</t>
  </si>
  <si>
    <t>Loan FERV</t>
  </si>
  <si>
    <t>Inter Unit Transfer</t>
  </si>
  <si>
    <t>Decapitalisation of EDP,WP machines &amp; SATCOM Equipment</t>
  </si>
  <si>
    <t xml:space="preserve">Decapitalisation-Generator Transformer </t>
  </si>
  <si>
    <t>Decapitalisation-SG AREA CIVIL WORK PACKAGE</t>
  </si>
  <si>
    <t>Decapitalisation-SHUNT REACTOR</t>
  </si>
  <si>
    <t>2015-16</t>
  </si>
  <si>
    <t>Decapitalisation of Plant &amp; Machinery</t>
  </si>
  <si>
    <t>2016-17</t>
  </si>
  <si>
    <t>…</t>
  </si>
  <si>
    <t>Sl. No.</t>
  </si>
  <si>
    <t>Description</t>
  </si>
  <si>
    <t>Allowed by CERC</t>
  </si>
  <si>
    <t>Actua Capitalization</t>
  </si>
  <si>
    <t>Justification/ Reason</t>
  </si>
  <si>
    <t xml:space="preserve">1st Raising of ash dyke lagoon V-3A </t>
  </si>
  <si>
    <t>balance capitalization for the works allowed in 2009-14</t>
  </si>
  <si>
    <t>1st Raising of ash dyke lagoon V-3B</t>
  </si>
  <si>
    <t>Construction of pavement quality concrete road along the ash pipe line corridor road up to V-3 ash dyke area</t>
  </si>
  <si>
    <t>new work</t>
  </si>
  <si>
    <t>WAGON TIPPLER</t>
  </si>
  <si>
    <t>Capitalisation shifted to 2015-16</t>
  </si>
  <si>
    <t>Continous emission monitoring system</t>
  </si>
  <si>
    <t xml:space="preserve">WAGON TIPPLER </t>
  </si>
  <si>
    <t>Balance capitalisation for the system capitalised in 2014-15</t>
  </si>
  <si>
    <t>Name of Generating  Station : Vindhyachal Stage-III (1000 MW)</t>
  </si>
  <si>
    <t>Stage: III</t>
  </si>
  <si>
    <t>Liability of (2)</t>
  </si>
  <si>
    <t>Details of expenditure incurred from Compensation Allowance and Special Allowance  during  Tariff Period 2014-17</t>
  </si>
  <si>
    <t xml:space="preserve">Add-cap  allowed by the Commission under the provision of Regulation 14(3) </t>
  </si>
  <si>
    <t>Capitalisation   out of add cap allowed under Regulation 14(3)</t>
  </si>
  <si>
    <t>Details as per Annexure</t>
  </si>
  <si>
    <t xml:space="preserve">Capitalisation done which has not been claimed/ allowed in the tariff </t>
  </si>
  <si>
    <t>Difference of Allowed vs Expenditure</t>
  </si>
  <si>
    <t xml:space="preserve"> Decapitalisation of MBOA </t>
  </si>
  <si>
    <t>Annexure</t>
  </si>
  <si>
    <t>Station - Vindyachal Stage-III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</si>
  <si>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</si>
  <si>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</si>
  <si>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</si>
  <si>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</si>
  <si>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</si>
  <si>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</si>
  <si>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12=10+11</t>
  </si>
  <si>
    <t>14=(2+3+7+8)-(9+12+13)</t>
  </si>
  <si>
    <t>16=9+12+13+15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</si>
</sst>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98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right" wrapText="1"/>
    </xf>
    <xf numFmtId="2" fontId="3" fillId="0" borderId="8" xfId="0" applyNumberFormat="1" applyFont="1" applyFill="1" applyBorder="1" applyAlignment="1">
      <alignment horizontal="right"/>
    </xf>
    <xf numFmtId="2" fontId="6" fillId="0" borderId="8" xfId="1" applyNumberFormat="1" applyFont="1" applyFill="1" applyBorder="1" applyAlignment="1">
      <alignment horizontal="right"/>
    </xf>
    <xf numFmtId="0" fontId="6" fillId="0" borderId="8" xfId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 wrapText="1"/>
    </xf>
    <xf numFmtId="2" fontId="3" fillId="0" borderId="9" xfId="0" applyNumberFormat="1" applyFont="1" applyFill="1" applyBorder="1" applyAlignment="1">
      <alignment horizontal="right"/>
    </xf>
    <xf numFmtId="2" fontId="3" fillId="0" borderId="0" xfId="0" applyNumberFormat="1" applyFont="1" applyFill="1"/>
    <xf numFmtId="0" fontId="2" fillId="0" borderId="1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6" fillId="0" borderId="11" xfId="1" applyFont="1" applyFill="1" applyBorder="1" applyAlignment="1">
      <alignment horizontal="right" wrapText="1"/>
    </xf>
    <xf numFmtId="2" fontId="3" fillId="0" borderId="11" xfId="0" applyNumberFormat="1" applyFont="1" applyFill="1" applyBorder="1" applyAlignment="1">
      <alignment horizontal="right"/>
    </xf>
    <xf numFmtId="2" fontId="6" fillId="0" borderId="11" xfId="1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wrapText="1"/>
    </xf>
    <xf numFmtId="2" fontId="3" fillId="0" borderId="12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6" fillId="0" borderId="11" xfId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 vertical="center" wrapText="1"/>
    </xf>
    <xf numFmtId="2" fontId="2" fillId="0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2" fontId="6" fillId="0" borderId="8" xfId="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right" wrapText="1" shrinkToFit="1"/>
    </xf>
    <xf numFmtId="0" fontId="6" fillId="0" borderId="11" xfId="2" applyFont="1" applyFill="1" applyBorder="1" applyAlignment="1">
      <alignment horizontal="right" vertical="center" wrapText="1"/>
    </xf>
    <xf numFmtId="0" fontId="7" fillId="0" borderId="11" xfId="2" applyFont="1" applyFill="1" applyBorder="1" applyAlignment="1">
      <alignment horizontal="right" vertical="center" wrapText="1"/>
    </xf>
    <xf numFmtId="0" fontId="6" fillId="0" borderId="8" xfId="2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/>
    </xf>
    <xf numFmtId="0" fontId="10" fillId="0" borderId="11" xfId="1" applyFont="1" applyFill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right" wrapText="1"/>
    </xf>
    <xf numFmtId="2" fontId="6" fillId="0" borderId="8" xfId="1" applyNumberFormat="1" applyFont="1" applyFill="1" applyBorder="1" applyAlignment="1">
      <alignment horizontal="right" wrapText="1"/>
    </xf>
    <xf numFmtId="2" fontId="8" fillId="0" borderId="9" xfId="0" applyNumberFormat="1" applyFont="1" applyBorder="1" applyAlignment="1">
      <alignment horizontal="right"/>
    </xf>
    <xf numFmtId="2" fontId="6" fillId="0" borderId="11" xfId="1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2" fontId="8" fillId="0" borderId="12" xfId="0" applyNumberFormat="1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2" fontId="4" fillId="0" borderId="11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/>
    </xf>
    <xf numFmtId="2" fontId="4" fillId="0" borderId="24" xfId="0" applyNumberFormat="1" applyFont="1" applyBorder="1" applyAlignment="1">
      <alignment horizontal="right" vertical="top" wrapText="1"/>
    </xf>
    <xf numFmtId="2" fontId="4" fillId="0" borderId="9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/>
    </xf>
    <xf numFmtId="2" fontId="4" fillId="0" borderId="25" xfId="0" applyNumberFormat="1" applyFont="1" applyBorder="1" applyAlignment="1">
      <alignment horizontal="right" vertical="top" wrapText="1"/>
    </xf>
    <xf numFmtId="2" fontId="4" fillId="0" borderId="26" xfId="0" applyNumberFormat="1" applyFont="1" applyBorder="1" applyAlignment="1">
      <alignment horizontal="right" vertical="top" wrapText="1"/>
    </xf>
    <xf numFmtId="2" fontId="4" fillId="0" borderId="27" xfId="0" applyNumberFormat="1" applyFont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2" fontId="2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2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2" fontId="3" fillId="0" borderId="3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6" fillId="0" borderId="8" xfId="1" applyFont="1" applyFill="1" applyBorder="1" applyAlignment="1">
      <alignment horizontal="left" wrapText="1"/>
    </xf>
    <xf numFmtId="0" fontId="6" fillId="0" borderId="11" xfId="1" applyFont="1" applyFill="1" applyBorder="1" applyAlignment="1">
      <alignment horizontal="left" wrapText="1"/>
    </xf>
    <xf numFmtId="2" fontId="3" fillId="0" borderId="32" xfId="0" applyNumberFormat="1" applyFont="1" applyFill="1" applyBorder="1" applyAlignment="1">
      <alignment horizontal="right" wrapText="1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" xfId="0" quotePrefix="1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right" vertical="center" wrapText="1"/>
    </xf>
    <xf numFmtId="2" fontId="2" fillId="0" borderId="22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top" wrapText="1"/>
    </xf>
    <xf numFmtId="2" fontId="2" fillId="0" borderId="36" xfId="0" applyNumberFormat="1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2" fontId="6" fillId="0" borderId="32" xfId="1" applyNumberFormat="1" applyFont="1" applyFill="1" applyBorder="1" applyAlignment="1">
      <alignment horizontal="center"/>
    </xf>
    <xf numFmtId="2" fontId="6" fillId="0" borderId="19" xfId="1" applyNumberFormat="1" applyFont="1" applyFill="1" applyBorder="1" applyAlignment="1">
      <alignment horizontal="center"/>
    </xf>
    <xf numFmtId="2" fontId="6" fillId="0" borderId="37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34" xfId="0" applyNumberFormat="1" applyFont="1" applyFill="1" applyBorder="1" applyAlignment="1">
      <alignment horizontal="center" vertical="top" wrapText="1"/>
    </xf>
    <xf numFmtId="1" fontId="2" fillId="0" borderId="35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2" fontId="2" fillId="0" borderId="6" xfId="0" applyNumberFormat="1" applyFont="1" applyFill="1" applyBorder="1" applyAlignment="1">
      <alignment vertical="top" wrapText="1"/>
    </xf>
    <xf numFmtId="2" fontId="2" fillId="0" borderId="36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2" fontId="8" fillId="0" borderId="32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6" fillId="0" borderId="32" xfId="1" applyNumberFormat="1" applyFont="1" applyFill="1" applyBorder="1" applyAlignment="1">
      <alignment horizontal="center" wrapText="1"/>
    </xf>
    <xf numFmtId="2" fontId="6" fillId="0" borderId="19" xfId="1" applyNumberFormat="1" applyFont="1" applyFill="1" applyBorder="1" applyAlignment="1">
      <alignment horizontal="center" wrapText="1"/>
    </xf>
    <xf numFmtId="2" fontId="6" fillId="0" borderId="37" xfId="1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tabSelected="1" topLeftCell="A55" zoomScaleNormal="100" zoomScaleSheetLayoutView="40" workbookViewId="0">
      <pane xSplit="1" topLeftCell="B1" activePane="topRight" state="frozen"/>
      <selection pane="topRight" activeCell="F87" sqref="F87"/>
    </sheetView>
  </sheetViews>
  <sheetFormatPr defaultColWidth="8.85546875" defaultRowHeight="12.75"/>
  <cols>
    <col min="1" max="1" width="10.85546875" style="1" customWidth="1"/>
    <col min="2" max="2" width="13.140625" style="1" customWidth="1"/>
    <col min="3" max="3" width="8.85546875" style="1" customWidth="1"/>
    <col min="4" max="4" width="14.42578125" style="3" customWidth="1"/>
    <col min="5" max="8" width="11.85546875" style="3" customWidth="1"/>
    <col min="9" max="9" width="29.28515625" style="1" customWidth="1"/>
    <col min="10" max="10" width="13" style="1" customWidth="1"/>
    <col min="11" max="11" width="15.7109375" style="1" customWidth="1"/>
    <col min="12" max="12" width="11.5703125" style="3" customWidth="1"/>
    <col min="13" max="13" width="17.28515625" style="1" customWidth="1"/>
    <col min="14" max="15" width="9.28515625" style="1" customWidth="1"/>
    <col min="16" max="16" width="13.140625" style="1" customWidth="1"/>
    <col min="17" max="17" width="15" style="1" customWidth="1"/>
    <col min="18" max="18" width="10.7109375" style="1" customWidth="1"/>
    <col min="19" max="19" width="12.85546875" style="1" customWidth="1"/>
    <col min="20" max="20" width="12.85546875" style="82" customWidth="1"/>
    <col min="21" max="21" width="18.5703125" style="82" customWidth="1"/>
    <col min="22" max="22" width="11.140625" style="83" customWidth="1"/>
    <col min="23" max="16384" width="8.85546875" style="1"/>
  </cols>
  <sheetData>
    <row r="1" spans="1: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5">
      <c r="A2" s="146" t="s">
        <v>83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5">
      <c r="A3" s="146" t="s">
        <v>84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5">
      <c r="A4" s="146" t="s">
        <v>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5" ht="13.5" thickBo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5" s="3" customFormat="1" ht="39.6" customHeight="1" thickBot="1">
      <c r="A6" s="134" t="s">
        <v>3</v>
      </c>
      <c r="B6" s="134" t="s">
        <v>4</v>
      </c>
      <c r="C6" s="134"/>
      <c r="D6" s="134" t="s">
        <v>5</v>
      </c>
      <c r="E6" s="134" t="s">
        <v>6</v>
      </c>
      <c r="F6" s="183" t="s">
        <v>95</v>
      </c>
      <c r="G6" s="134" t="s">
        <v>96</v>
      </c>
      <c r="H6" s="134" t="s">
        <v>97</v>
      </c>
      <c r="I6" s="134" t="s">
        <v>7</v>
      </c>
      <c r="J6" s="134"/>
      <c r="K6" s="134"/>
      <c r="L6" s="134"/>
      <c r="M6" s="134"/>
      <c r="N6" s="134"/>
      <c r="O6" s="138" t="s">
        <v>90</v>
      </c>
      <c r="P6" s="138" t="s">
        <v>90</v>
      </c>
      <c r="Q6" s="138" t="s">
        <v>91</v>
      </c>
      <c r="R6" s="138" t="s">
        <v>8</v>
      </c>
      <c r="S6" s="138" t="s">
        <v>9</v>
      </c>
      <c r="T6" s="156" t="s">
        <v>10</v>
      </c>
      <c r="U6" s="158" t="s">
        <v>11</v>
      </c>
      <c r="V6" s="159"/>
    </row>
    <row r="7" spans="1:25" s="3" customFormat="1" ht="52.9" customHeight="1" thickBot="1">
      <c r="A7" s="134"/>
      <c r="B7" s="134"/>
      <c r="C7" s="134"/>
      <c r="D7" s="134"/>
      <c r="E7" s="134"/>
      <c r="F7" s="184"/>
      <c r="G7" s="134"/>
      <c r="H7" s="134"/>
      <c r="I7" s="134" t="s">
        <v>12</v>
      </c>
      <c r="J7" s="134"/>
      <c r="K7" s="134" t="s">
        <v>13</v>
      </c>
      <c r="L7" s="134"/>
      <c r="M7" s="134" t="s">
        <v>14</v>
      </c>
      <c r="N7" s="134"/>
      <c r="O7" s="139"/>
      <c r="P7" s="139"/>
      <c r="Q7" s="139"/>
      <c r="R7" s="139"/>
      <c r="S7" s="139"/>
      <c r="T7" s="157"/>
      <c r="U7" s="160"/>
      <c r="V7" s="161"/>
    </row>
    <row r="8" spans="1:25" ht="35.450000000000003" customHeight="1" thickBot="1">
      <c r="A8" s="4"/>
      <c r="B8" s="94" t="s">
        <v>15</v>
      </c>
      <c r="C8" s="94" t="s">
        <v>85</v>
      </c>
      <c r="D8" s="5"/>
      <c r="E8" s="5"/>
      <c r="F8" s="124" t="s">
        <v>98</v>
      </c>
      <c r="G8" s="124"/>
      <c r="H8" s="124"/>
      <c r="I8" s="94" t="s">
        <v>16</v>
      </c>
      <c r="J8" s="94" t="s">
        <v>17</v>
      </c>
      <c r="K8" s="94" t="s">
        <v>16</v>
      </c>
      <c r="L8" s="94" t="s">
        <v>18</v>
      </c>
      <c r="M8" s="94" t="s">
        <v>16</v>
      </c>
      <c r="N8" s="4" t="s">
        <v>19</v>
      </c>
      <c r="O8" s="102"/>
      <c r="P8" s="102"/>
      <c r="Q8" s="102"/>
      <c r="R8" s="102"/>
      <c r="S8" s="103"/>
      <c r="T8" s="103"/>
      <c r="U8" s="94" t="s">
        <v>16</v>
      </c>
      <c r="V8" s="4" t="s">
        <v>19</v>
      </c>
    </row>
    <row r="9" spans="1:25" ht="27" customHeight="1" thickBot="1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0">
        <v>6</v>
      </c>
      <c r="G9" s="120" t="s">
        <v>99</v>
      </c>
      <c r="H9" s="120" t="s">
        <v>100</v>
      </c>
      <c r="I9" s="140">
        <v>9</v>
      </c>
      <c r="J9" s="141"/>
      <c r="K9" s="140">
        <v>10</v>
      </c>
      <c r="L9" s="141"/>
      <c r="M9" s="140">
        <v>11</v>
      </c>
      <c r="N9" s="141"/>
      <c r="O9" s="121" t="s">
        <v>101</v>
      </c>
      <c r="P9" s="104">
        <v>13</v>
      </c>
      <c r="Q9" s="105" t="s">
        <v>102</v>
      </c>
      <c r="R9" s="104">
        <v>15</v>
      </c>
      <c r="S9" s="104" t="s">
        <v>103</v>
      </c>
      <c r="T9" s="104">
        <v>17</v>
      </c>
      <c r="U9" s="148">
        <v>18</v>
      </c>
      <c r="V9" s="149"/>
    </row>
    <row r="10" spans="1:25" ht="25.5">
      <c r="A10" s="150" t="s">
        <v>20</v>
      </c>
      <c r="B10" s="128">
        <v>3258.85</v>
      </c>
      <c r="C10" s="128">
        <v>405.27936379999937</v>
      </c>
      <c r="D10" s="128">
        <v>0</v>
      </c>
      <c r="E10" s="128">
        <v>0</v>
      </c>
      <c r="F10" s="128">
        <v>33.99</v>
      </c>
      <c r="G10" s="128">
        <v>0</v>
      </c>
      <c r="H10" s="128">
        <v>0</v>
      </c>
      <c r="I10" s="98" t="s">
        <v>21</v>
      </c>
      <c r="J10" s="7">
        <v>4.8275199999999998</v>
      </c>
      <c r="K10" s="6"/>
      <c r="L10" s="7"/>
      <c r="M10" s="6"/>
      <c r="N10" s="8"/>
      <c r="O10" s="142">
        <v>0</v>
      </c>
      <c r="P10" s="128">
        <v>593.04693789999999</v>
      </c>
      <c r="Q10" s="128">
        <f>B10+C10+D10+E10-J18-P10</f>
        <v>-593.04693789999999</v>
      </c>
      <c r="R10" s="128">
        <v>739.73008429000049</v>
      </c>
      <c r="S10" s="128">
        <v>4996.9063859899998</v>
      </c>
      <c r="T10" s="128">
        <v>16.280376589998923</v>
      </c>
      <c r="U10" s="10" t="s">
        <v>22</v>
      </c>
      <c r="V10" s="11">
        <v>-1342.1499699999999</v>
      </c>
      <c r="W10" s="12" t="e">
        <v>#REF!</v>
      </c>
    </row>
    <row r="11" spans="1:25" ht="14.45" customHeight="1">
      <c r="A11" s="151"/>
      <c r="B11" s="129"/>
      <c r="C11" s="129"/>
      <c r="D11" s="129"/>
      <c r="E11" s="129"/>
      <c r="F11" s="129"/>
      <c r="G11" s="129"/>
      <c r="H11" s="129"/>
      <c r="I11" s="15" t="s">
        <v>23</v>
      </c>
      <c r="J11" s="16">
        <v>259.01164019999993</v>
      </c>
      <c r="K11" s="15"/>
      <c r="L11" s="16"/>
      <c r="M11" s="15"/>
      <c r="N11" s="17"/>
      <c r="O11" s="143"/>
      <c r="P11" s="129"/>
      <c r="Q11" s="129"/>
      <c r="R11" s="129"/>
      <c r="S11" s="129"/>
      <c r="T11" s="129"/>
      <c r="U11" s="20" t="s">
        <v>24</v>
      </c>
      <c r="V11" s="21">
        <v>-3430.9799905</v>
      </c>
      <c r="Y11" s="1">
        <v>100000</v>
      </c>
    </row>
    <row r="12" spans="1:25" ht="27" customHeight="1">
      <c r="A12" s="151"/>
      <c r="B12" s="129"/>
      <c r="C12" s="129"/>
      <c r="D12" s="129"/>
      <c r="E12" s="129"/>
      <c r="F12" s="129"/>
      <c r="G12" s="129"/>
      <c r="H12" s="129"/>
      <c r="I12" s="15" t="s">
        <v>25</v>
      </c>
      <c r="J12" s="16">
        <v>2559.1584499999999</v>
      </c>
      <c r="K12" s="15"/>
      <c r="L12" s="16"/>
      <c r="M12" s="15"/>
      <c r="N12" s="17"/>
      <c r="O12" s="143"/>
      <c r="P12" s="129"/>
      <c r="Q12" s="129"/>
      <c r="R12" s="129"/>
      <c r="S12" s="129"/>
      <c r="T12" s="129"/>
      <c r="U12" s="22" t="s">
        <v>26</v>
      </c>
      <c r="V12" s="21">
        <v>-176.99437759999998</v>
      </c>
    </row>
    <row r="13" spans="1:25" s="101" customFormat="1" ht="24">
      <c r="A13" s="151"/>
      <c r="B13" s="129"/>
      <c r="C13" s="129"/>
      <c r="D13" s="129"/>
      <c r="E13" s="129"/>
      <c r="F13" s="129"/>
      <c r="G13" s="129"/>
      <c r="H13" s="129"/>
      <c r="I13" s="18" t="s">
        <v>27</v>
      </c>
      <c r="J13" s="99">
        <v>1059.3467991999999</v>
      </c>
      <c r="K13" s="18"/>
      <c r="L13" s="99"/>
      <c r="M13" s="14"/>
      <c r="N13" s="14"/>
      <c r="O13" s="143"/>
      <c r="P13" s="129"/>
      <c r="Q13" s="129"/>
      <c r="R13" s="129"/>
      <c r="S13" s="129"/>
      <c r="T13" s="129"/>
      <c r="U13" s="14" t="s">
        <v>28</v>
      </c>
      <c r="V13" s="100">
        <v>-30.501671299999998</v>
      </c>
    </row>
    <row r="14" spans="1:25" ht="14.45" customHeight="1">
      <c r="A14" s="151"/>
      <c r="B14" s="129"/>
      <c r="C14" s="129"/>
      <c r="D14" s="129"/>
      <c r="E14" s="129"/>
      <c r="F14" s="129"/>
      <c r="G14" s="129"/>
      <c r="H14" s="129"/>
      <c r="I14" s="15" t="s">
        <v>29</v>
      </c>
      <c r="J14" s="16">
        <v>-249.17274780000002</v>
      </c>
      <c r="K14" s="15"/>
      <c r="L14" s="16"/>
      <c r="M14" s="24"/>
      <c r="N14" s="14"/>
      <c r="O14" s="143"/>
      <c r="P14" s="129"/>
      <c r="Q14" s="129"/>
      <c r="R14" s="129"/>
      <c r="S14" s="129"/>
      <c r="T14" s="129"/>
      <c r="U14" s="20"/>
      <c r="V14" s="21"/>
    </row>
    <row r="15" spans="1:25" ht="26.25" customHeight="1">
      <c r="A15" s="151"/>
      <c r="B15" s="129"/>
      <c r="C15" s="129"/>
      <c r="D15" s="129"/>
      <c r="E15" s="129"/>
      <c r="F15" s="129"/>
      <c r="G15" s="129"/>
      <c r="H15" s="129"/>
      <c r="I15" s="15" t="s">
        <v>30</v>
      </c>
      <c r="J15" s="16">
        <v>15.62</v>
      </c>
      <c r="K15" s="19"/>
      <c r="L15" s="16"/>
      <c r="M15" s="13"/>
      <c r="N15" s="13"/>
      <c r="O15" s="143"/>
      <c r="P15" s="129"/>
      <c r="Q15" s="129"/>
      <c r="R15" s="129"/>
      <c r="S15" s="129"/>
      <c r="T15" s="129"/>
      <c r="U15" s="25"/>
      <c r="V15" s="21"/>
    </row>
    <row r="16" spans="1:25" ht="30" customHeight="1">
      <c r="A16" s="151"/>
      <c r="B16" s="129"/>
      <c r="C16" s="129"/>
      <c r="D16" s="129"/>
      <c r="E16" s="129"/>
      <c r="F16" s="129"/>
      <c r="G16" s="129"/>
      <c r="H16" s="129"/>
      <c r="I16" s="15" t="s">
        <v>31</v>
      </c>
      <c r="J16" s="16">
        <v>3.5422721000000004</v>
      </c>
      <c r="K16" s="19"/>
      <c r="L16" s="16"/>
      <c r="M16" s="13"/>
      <c r="N16" s="13"/>
      <c r="O16" s="143"/>
      <c r="P16" s="129"/>
      <c r="Q16" s="129"/>
      <c r="R16" s="129"/>
      <c r="S16" s="129"/>
      <c r="T16" s="129"/>
      <c r="U16" s="19"/>
      <c r="V16" s="21"/>
    </row>
    <row r="17" spans="1:24" ht="36.75" customHeight="1">
      <c r="A17" s="151"/>
      <c r="B17" s="129"/>
      <c r="C17" s="129"/>
      <c r="D17" s="129"/>
      <c r="E17" s="129"/>
      <c r="F17" s="129"/>
      <c r="G17" s="129"/>
      <c r="H17" s="129"/>
      <c r="I17" s="15" t="s">
        <v>32</v>
      </c>
      <c r="J17" s="16">
        <v>11.795430100000001</v>
      </c>
      <c r="K17" s="19"/>
      <c r="L17" s="16"/>
      <c r="M17" s="13"/>
      <c r="N17" s="13"/>
      <c r="O17" s="143"/>
      <c r="P17" s="129"/>
      <c r="Q17" s="129"/>
      <c r="R17" s="129"/>
      <c r="S17" s="129"/>
      <c r="T17" s="129"/>
      <c r="U17" s="19"/>
      <c r="V17" s="21"/>
    </row>
    <row r="18" spans="1:24" ht="15.75" customHeight="1" thickBot="1">
      <c r="A18" s="152"/>
      <c r="B18" s="130"/>
      <c r="C18" s="130"/>
      <c r="D18" s="130"/>
      <c r="E18" s="130"/>
      <c r="F18" s="130"/>
      <c r="G18" s="130"/>
      <c r="H18" s="130"/>
      <c r="I18" s="27" t="s">
        <v>33</v>
      </c>
      <c r="J18" s="28">
        <v>3664.1293637999993</v>
      </c>
      <c r="K18" s="27" t="s">
        <v>33</v>
      </c>
      <c r="L18" s="28">
        <v>0</v>
      </c>
      <c r="M18" s="27" t="s">
        <v>33</v>
      </c>
      <c r="N18" s="28">
        <v>0</v>
      </c>
      <c r="O18" s="144"/>
      <c r="P18" s="130"/>
      <c r="Q18" s="130"/>
      <c r="R18" s="130"/>
      <c r="S18" s="130">
        <v>4996.9063859899998</v>
      </c>
      <c r="T18" s="130">
        <v>16.280376589998923</v>
      </c>
      <c r="U18" s="27" t="s">
        <v>33</v>
      </c>
      <c r="V18" s="29">
        <v>-4980.6260094000008</v>
      </c>
    </row>
    <row r="19" spans="1:24" ht="13.5" thickBot="1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5"/>
    </row>
    <row r="20" spans="1:24">
      <c r="A20" s="150" t="s">
        <v>34</v>
      </c>
      <c r="B20" s="128">
        <v>3250.55</v>
      </c>
      <c r="C20" s="128">
        <v>-188.03801940000039</v>
      </c>
      <c r="D20" s="128">
        <v>0</v>
      </c>
      <c r="E20" s="128">
        <v>0</v>
      </c>
      <c r="F20" s="128">
        <v>33.218000000000004</v>
      </c>
      <c r="G20" s="128">
        <v>0</v>
      </c>
      <c r="H20" s="128">
        <v>0</v>
      </c>
      <c r="I20" s="96" t="s">
        <v>35</v>
      </c>
      <c r="J20" s="7">
        <v>14.308133100000001</v>
      </c>
      <c r="K20" s="6"/>
      <c r="L20" s="30"/>
      <c r="M20" s="6"/>
      <c r="N20" s="8"/>
      <c r="O20" s="142">
        <v>0</v>
      </c>
      <c r="P20" s="128">
        <v>50.521366</v>
      </c>
      <c r="Q20" s="128">
        <f>B20+C20-J25-P20</f>
        <v>-50.521366</v>
      </c>
      <c r="R20" s="128">
        <v>358.07581719999996</v>
      </c>
      <c r="S20" s="128">
        <v>3471.1091637999998</v>
      </c>
      <c r="T20" s="128">
        <v>2909.8603660999997</v>
      </c>
      <c r="U20" s="9" t="s">
        <v>36</v>
      </c>
      <c r="V20" s="11">
        <v>-136.15281999999999</v>
      </c>
      <c r="X20" s="1">
        <v>100000</v>
      </c>
    </row>
    <row r="21" spans="1:24" ht="27.75" customHeight="1">
      <c r="A21" s="151"/>
      <c r="B21" s="129"/>
      <c r="C21" s="129"/>
      <c r="D21" s="129"/>
      <c r="E21" s="129"/>
      <c r="F21" s="129"/>
      <c r="G21" s="129"/>
      <c r="H21" s="129"/>
      <c r="I21" s="97" t="s">
        <v>37</v>
      </c>
      <c r="J21" s="16">
        <v>76.528057799999999</v>
      </c>
      <c r="K21" s="15"/>
      <c r="L21" s="26"/>
      <c r="M21" s="15"/>
      <c r="N21" s="17"/>
      <c r="O21" s="143"/>
      <c r="P21" s="129"/>
      <c r="Q21" s="129"/>
      <c r="R21" s="129"/>
      <c r="S21" s="129"/>
      <c r="T21" s="129"/>
      <c r="U21" s="14" t="s">
        <v>28</v>
      </c>
      <c r="V21" s="21">
        <v>-36.468679600000108</v>
      </c>
    </row>
    <row r="22" spans="1:24" ht="14.45" customHeight="1">
      <c r="A22" s="151"/>
      <c r="B22" s="129"/>
      <c r="C22" s="129"/>
      <c r="D22" s="129"/>
      <c r="E22" s="129"/>
      <c r="F22" s="129"/>
      <c r="G22" s="129"/>
      <c r="H22" s="129"/>
      <c r="I22" s="97" t="s">
        <v>38</v>
      </c>
      <c r="J22" s="16">
        <v>2952.0590099999999</v>
      </c>
      <c r="K22" s="15"/>
      <c r="L22" s="26"/>
      <c r="M22" s="15"/>
      <c r="N22" s="17"/>
      <c r="O22" s="143"/>
      <c r="P22" s="129"/>
      <c r="Q22" s="129"/>
      <c r="R22" s="129"/>
      <c r="S22" s="129"/>
      <c r="T22" s="129"/>
      <c r="U22" s="20" t="s">
        <v>24</v>
      </c>
      <c r="V22" s="21">
        <v>-256.73998999999998</v>
      </c>
    </row>
    <row r="23" spans="1:24" ht="27.75" customHeight="1">
      <c r="A23" s="151"/>
      <c r="B23" s="129"/>
      <c r="C23" s="129"/>
      <c r="D23" s="129"/>
      <c r="E23" s="129"/>
      <c r="F23" s="129"/>
      <c r="G23" s="129"/>
      <c r="H23" s="129"/>
      <c r="I23" s="97" t="s">
        <v>39</v>
      </c>
      <c r="J23" s="16">
        <v>9.0278899999999993</v>
      </c>
      <c r="K23" s="15"/>
      <c r="L23" s="26"/>
      <c r="M23" s="14"/>
      <c r="N23" s="14"/>
      <c r="O23" s="143"/>
      <c r="P23" s="129"/>
      <c r="Q23" s="129"/>
      <c r="R23" s="129"/>
      <c r="S23" s="129"/>
      <c r="T23" s="129"/>
      <c r="U23" s="31" t="s">
        <v>26</v>
      </c>
      <c r="V23" s="21">
        <v>-131.88730810000001</v>
      </c>
    </row>
    <row r="24" spans="1:24" ht="27" customHeight="1">
      <c r="A24" s="151"/>
      <c r="B24" s="129"/>
      <c r="C24" s="129"/>
      <c r="D24" s="129"/>
      <c r="E24" s="129"/>
      <c r="F24" s="129"/>
      <c r="G24" s="129"/>
      <c r="H24" s="129"/>
      <c r="I24" s="97" t="s">
        <v>40</v>
      </c>
      <c r="J24" s="16">
        <v>10.588889699999999</v>
      </c>
      <c r="K24" s="15"/>
      <c r="L24" s="26"/>
      <c r="M24" s="14"/>
      <c r="N24" s="14"/>
      <c r="O24" s="143"/>
      <c r="P24" s="129"/>
      <c r="Q24" s="129"/>
      <c r="R24" s="129"/>
      <c r="S24" s="129"/>
      <c r="T24" s="129"/>
      <c r="U24" s="19"/>
      <c r="V24" s="32"/>
    </row>
    <row r="25" spans="1:24" ht="15.75" customHeight="1" thickBot="1">
      <c r="A25" s="152"/>
      <c r="B25" s="130"/>
      <c r="C25" s="130"/>
      <c r="D25" s="130"/>
      <c r="E25" s="130"/>
      <c r="F25" s="130"/>
      <c r="G25" s="130"/>
      <c r="H25" s="130"/>
      <c r="I25" s="27" t="s">
        <v>33</v>
      </c>
      <c r="J25" s="28">
        <v>3062.5119805999998</v>
      </c>
      <c r="K25" s="27" t="s">
        <v>33</v>
      </c>
      <c r="L25" s="28">
        <v>0</v>
      </c>
      <c r="M25" s="27" t="s">
        <v>33</v>
      </c>
      <c r="N25" s="28">
        <v>0</v>
      </c>
      <c r="O25" s="144"/>
      <c r="P25" s="130"/>
      <c r="Q25" s="130"/>
      <c r="R25" s="130"/>
      <c r="S25" s="130">
        <v>3471.1091637999998</v>
      </c>
      <c r="T25" s="130">
        <v>2909.8603660999997</v>
      </c>
      <c r="U25" s="27" t="s">
        <v>33</v>
      </c>
      <c r="V25" s="29">
        <v>-561.24879770000007</v>
      </c>
    </row>
    <row r="26" spans="1:24" ht="15.75" customHeight="1" thickBot="1">
      <c r="A26" s="106"/>
      <c r="B26" s="33"/>
      <c r="C26" s="33"/>
      <c r="D26" s="33"/>
      <c r="E26" s="33"/>
      <c r="F26" s="33"/>
      <c r="G26" s="33"/>
      <c r="H26" s="33"/>
      <c r="I26" s="33"/>
      <c r="J26" s="34"/>
      <c r="K26" s="33"/>
      <c r="L26" s="34"/>
      <c r="M26" s="35"/>
      <c r="N26" s="34"/>
      <c r="O26" s="34"/>
      <c r="P26" s="34"/>
      <c r="Q26" s="34"/>
      <c r="R26" s="34"/>
      <c r="S26" s="34"/>
      <c r="T26" s="34"/>
      <c r="U26" s="36"/>
      <c r="V26" s="107"/>
    </row>
    <row r="27" spans="1:24" ht="24">
      <c r="A27" s="150" t="s">
        <v>41</v>
      </c>
      <c r="B27" s="128">
        <v>453.03</v>
      </c>
      <c r="C27" s="128">
        <v>101.8485422</v>
      </c>
      <c r="D27" s="128">
        <v>0</v>
      </c>
      <c r="E27" s="128">
        <v>0</v>
      </c>
      <c r="F27" s="128">
        <v>32.445</v>
      </c>
      <c r="G27" s="128">
        <v>0</v>
      </c>
      <c r="H27" s="128">
        <v>0</v>
      </c>
      <c r="I27" s="96" t="s">
        <v>42</v>
      </c>
      <c r="J27" s="7">
        <v>2.4661065999999998</v>
      </c>
      <c r="K27" s="6"/>
      <c r="L27" s="30">
        <v>0</v>
      </c>
      <c r="M27" s="6"/>
      <c r="N27" s="8"/>
      <c r="O27" s="142">
        <v>0</v>
      </c>
      <c r="P27" s="128">
        <v>22.548368200000002</v>
      </c>
      <c r="Q27" s="128">
        <f>-P27</f>
        <v>-22.548368200000002</v>
      </c>
      <c r="R27" s="128">
        <v>177.28932429999995</v>
      </c>
      <c r="S27" s="128">
        <v>754.71623469999997</v>
      </c>
      <c r="T27" s="128">
        <v>4471.6028719000005</v>
      </c>
      <c r="U27" s="23" t="s">
        <v>92</v>
      </c>
      <c r="V27" s="11">
        <v>-16.844836500000003</v>
      </c>
      <c r="X27" s="1">
        <v>1</v>
      </c>
    </row>
    <row r="28" spans="1:24" ht="27" customHeight="1">
      <c r="A28" s="151"/>
      <c r="B28" s="129"/>
      <c r="C28" s="129"/>
      <c r="D28" s="129"/>
      <c r="E28" s="129"/>
      <c r="F28" s="129"/>
      <c r="G28" s="129"/>
      <c r="H28" s="129"/>
      <c r="I28" s="97" t="s">
        <v>37</v>
      </c>
      <c r="J28" s="16">
        <v>0.73352339999999994</v>
      </c>
      <c r="K28" s="15"/>
      <c r="L28" s="26">
        <v>0</v>
      </c>
      <c r="M28" s="15"/>
      <c r="N28" s="17"/>
      <c r="O28" s="143"/>
      <c r="P28" s="129"/>
      <c r="Q28" s="129"/>
      <c r="R28" s="129"/>
      <c r="S28" s="129"/>
      <c r="T28" s="129"/>
      <c r="U28" s="20" t="s">
        <v>24</v>
      </c>
      <c r="V28" s="21">
        <v>3734.4</v>
      </c>
      <c r="X28" s="1">
        <v>100000</v>
      </c>
    </row>
    <row r="29" spans="1:24" ht="14.45" customHeight="1">
      <c r="A29" s="151"/>
      <c r="B29" s="129"/>
      <c r="C29" s="129"/>
      <c r="D29" s="129"/>
      <c r="E29" s="129"/>
      <c r="F29" s="129"/>
      <c r="G29" s="129"/>
      <c r="H29" s="129"/>
      <c r="I29" s="97" t="s">
        <v>43</v>
      </c>
      <c r="J29" s="16">
        <v>145.69740999999999</v>
      </c>
      <c r="K29" s="15"/>
      <c r="L29" s="26">
        <v>0</v>
      </c>
      <c r="M29" s="15"/>
      <c r="N29" s="17"/>
      <c r="O29" s="143"/>
      <c r="P29" s="129"/>
      <c r="Q29" s="129"/>
      <c r="R29" s="129"/>
      <c r="S29" s="129"/>
      <c r="T29" s="129"/>
      <c r="U29" s="14" t="s">
        <v>26</v>
      </c>
      <c r="V29" s="21">
        <v>-0.66852630000000002</v>
      </c>
    </row>
    <row r="30" spans="1:24" ht="27" customHeight="1">
      <c r="A30" s="151"/>
      <c r="B30" s="129"/>
      <c r="C30" s="129"/>
      <c r="D30" s="129"/>
      <c r="E30" s="129"/>
      <c r="F30" s="129"/>
      <c r="G30" s="129"/>
      <c r="H30" s="129"/>
      <c r="I30" s="97" t="s">
        <v>39</v>
      </c>
      <c r="J30" s="16">
        <v>9.8000000000000004E-2</v>
      </c>
      <c r="K30" s="15"/>
      <c r="L30" s="26">
        <v>0</v>
      </c>
      <c r="M30" s="14"/>
      <c r="N30" s="14"/>
      <c r="O30" s="143"/>
      <c r="P30" s="129"/>
      <c r="Q30" s="129"/>
      <c r="R30" s="129"/>
      <c r="S30" s="129"/>
      <c r="T30" s="129"/>
      <c r="U30" s="14"/>
      <c r="V30" s="32"/>
    </row>
    <row r="31" spans="1:24" ht="27" customHeight="1">
      <c r="A31" s="151"/>
      <c r="B31" s="129"/>
      <c r="C31" s="129"/>
      <c r="D31" s="129"/>
      <c r="E31" s="129"/>
      <c r="F31" s="129"/>
      <c r="G31" s="129"/>
      <c r="H31" s="129"/>
      <c r="I31" s="97" t="s">
        <v>40</v>
      </c>
      <c r="J31" s="16">
        <v>1.18848</v>
      </c>
      <c r="K31" s="15"/>
      <c r="L31" s="26">
        <v>0</v>
      </c>
      <c r="M31" s="14"/>
      <c r="N31" s="14"/>
      <c r="O31" s="143"/>
      <c r="P31" s="129"/>
      <c r="Q31" s="129"/>
      <c r="R31" s="129"/>
      <c r="S31" s="129"/>
      <c r="T31" s="129"/>
      <c r="U31" s="14"/>
      <c r="V31" s="32"/>
    </row>
    <row r="32" spans="1:24" ht="14.45" customHeight="1">
      <c r="A32" s="151"/>
      <c r="B32" s="129"/>
      <c r="C32" s="129"/>
      <c r="D32" s="129"/>
      <c r="E32" s="129"/>
      <c r="F32" s="129"/>
      <c r="G32" s="129"/>
      <c r="H32" s="129"/>
      <c r="I32" s="97" t="s">
        <v>44</v>
      </c>
      <c r="J32" s="16">
        <v>404.69502219999998</v>
      </c>
      <c r="K32" s="19"/>
      <c r="L32" s="26">
        <v>0</v>
      </c>
      <c r="M32" s="13"/>
      <c r="N32" s="13"/>
      <c r="O32" s="143"/>
      <c r="P32" s="129"/>
      <c r="Q32" s="129"/>
      <c r="R32" s="129"/>
      <c r="S32" s="129"/>
      <c r="T32" s="129"/>
      <c r="U32" s="14"/>
      <c r="V32" s="32"/>
    </row>
    <row r="33" spans="1:22" ht="15.75" customHeight="1" thickBot="1">
      <c r="A33" s="152"/>
      <c r="B33" s="130"/>
      <c r="C33" s="130"/>
      <c r="D33" s="130"/>
      <c r="E33" s="130"/>
      <c r="F33" s="130"/>
      <c r="G33" s="130"/>
      <c r="H33" s="130"/>
      <c r="I33" s="27" t="s">
        <v>33</v>
      </c>
      <c r="J33" s="28">
        <v>554.87854219999997</v>
      </c>
      <c r="K33" s="27" t="s">
        <v>33</v>
      </c>
      <c r="L33" s="28">
        <v>0</v>
      </c>
      <c r="M33" s="27" t="s">
        <v>33</v>
      </c>
      <c r="N33" s="28">
        <v>0</v>
      </c>
      <c r="O33" s="144"/>
      <c r="P33" s="130"/>
      <c r="Q33" s="130"/>
      <c r="R33" s="130"/>
      <c r="S33" s="130">
        <v>754.71623469999997</v>
      </c>
      <c r="T33" s="130">
        <v>4471.6028719000005</v>
      </c>
      <c r="U33" s="27" t="s">
        <v>33</v>
      </c>
      <c r="V33" s="29">
        <v>3716.8866372000002</v>
      </c>
    </row>
    <row r="34" spans="1:22" ht="15.75" customHeight="1" thickBot="1">
      <c r="A34" s="106"/>
      <c r="B34" s="33"/>
      <c r="C34" s="33"/>
      <c r="D34" s="33"/>
      <c r="E34" s="33"/>
      <c r="F34" s="33"/>
      <c r="G34" s="33"/>
      <c r="H34" s="33"/>
      <c r="I34" s="33"/>
      <c r="J34" s="34"/>
      <c r="K34" s="33"/>
      <c r="L34" s="34"/>
      <c r="M34" s="35"/>
      <c r="N34" s="34"/>
      <c r="O34" s="34"/>
      <c r="P34" s="34"/>
      <c r="Q34" s="93"/>
      <c r="R34" s="93"/>
      <c r="S34" s="93"/>
      <c r="T34" s="93"/>
      <c r="U34" s="36"/>
      <c r="V34" s="107"/>
    </row>
    <row r="35" spans="1:22" ht="25.5">
      <c r="A35" s="150" t="s">
        <v>45</v>
      </c>
      <c r="B35" s="135">
        <v>441.68</v>
      </c>
      <c r="C35" s="135">
        <v>-3.3500000000117325E-3</v>
      </c>
      <c r="D35" s="135">
        <v>0</v>
      </c>
      <c r="E35" s="135">
        <v>0</v>
      </c>
      <c r="F35" s="135">
        <v>32.445</v>
      </c>
      <c r="G35" s="135">
        <v>0</v>
      </c>
      <c r="H35" s="135">
        <v>0</v>
      </c>
      <c r="I35" s="6" t="s">
        <v>46</v>
      </c>
      <c r="J35" s="7">
        <v>448.14812999999998</v>
      </c>
      <c r="K35" s="6"/>
      <c r="L35" s="37"/>
      <c r="M35" s="6"/>
      <c r="N35" s="8"/>
      <c r="O35" s="142">
        <v>0</v>
      </c>
      <c r="P35" s="128">
        <v>456.88400590000003</v>
      </c>
      <c r="Q35" s="128">
        <f>-P35</f>
        <v>-456.88400590000003</v>
      </c>
      <c r="R35" s="128">
        <v>284.37330159999999</v>
      </c>
      <c r="S35" s="128">
        <v>1182.9339574999999</v>
      </c>
      <c r="T35" s="128">
        <v>2765.0112404000001</v>
      </c>
      <c r="U35" s="38" t="s">
        <v>47</v>
      </c>
      <c r="V35" s="11">
        <v>-114.86399</v>
      </c>
    </row>
    <row r="36" spans="1:22" ht="25.5">
      <c r="A36" s="151"/>
      <c r="B36" s="136"/>
      <c r="C36" s="136"/>
      <c r="D36" s="136"/>
      <c r="E36" s="136"/>
      <c r="F36" s="136"/>
      <c r="G36" s="136"/>
      <c r="H36" s="136"/>
      <c r="I36" s="39" t="s">
        <v>48</v>
      </c>
      <c r="J36" s="16">
        <v>-5.9815699999999996</v>
      </c>
      <c r="K36" s="15"/>
      <c r="L36" s="17"/>
      <c r="M36" s="15"/>
      <c r="N36" s="17"/>
      <c r="O36" s="143"/>
      <c r="P36" s="129"/>
      <c r="Q36" s="129"/>
      <c r="R36" s="129"/>
      <c r="S36" s="129"/>
      <c r="T36" s="129"/>
      <c r="U36" s="40" t="s">
        <v>49</v>
      </c>
      <c r="V36" s="21">
        <v>-43.212662699999996</v>
      </c>
    </row>
    <row r="37" spans="1:22" ht="25.5">
      <c r="A37" s="151"/>
      <c r="B37" s="136"/>
      <c r="C37" s="136"/>
      <c r="D37" s="136"/>
      <c r="E37" s="136"/>
      <c r="F37" s="136"/>
      <c r="G37" s="136"/>
      <c r="H37" s="136"/>
      <c r="I37" s="19" t="s">
        <v>50</v>
      </c>
      <c r="J37" s="16">
        <v>-0.48991000000000001</v>
      </c>
      <c r="K37" s="15"/>
      <c r="L37" s="17"/>
      <c r="M37" s="15"/>
      <c r="N37" s="17"/>
      <c r="O37" s="143"/>
      <c r="P37" s="129"/>
      <c r="Q37" s="129"/>
      <c r="R37" s="129"/>
      <c r="S37" s="129"/>
      <c r="T37" s="129"/>
      <c r="U37" s="40" t="s">
        <v>51</v>
      </c>
      <c r="V37" s="21">
        <v>-162.442711</v>
      </c>
    </row>
    <row r="38" spans="1:22" ht="14.45" customHeight="1">
      <c r="A38" s="151"/>
      <c r="B38" s="136"/>
      <c r="C38" s="136"/>
      <c r="D38" s="136"/>
      <c r="E38" s="136"/>
      <c r="F38" s="136"/>
      <c r="G38" s="136"/>
      <c r="H38" s="136"/>
      <c r="I38" s="19"/>
      <c r="J38" s="16"/>
      <c r="K38" s="15"/>
      <c r="L38" s="17"/>
      <c r="M38" s="14"/>
      <c r="N38" s="14"/>
      <c r="O38" s="143"/>
      <c r="P38" s="129"/>
      <c r="Q38" s="129"/>
      <c r="R38" s="129"/>
      <c r="S38" s="129"/>
      <c r="T38" s="129"/>
      <c r="U38" s="20" t="s">
        <v>24</v>
      </c>
      <c r="V38" s="21">
        <v>1913.8800200000001</v>
      </c>
    </row>
    <row r="39" spans="1:22" ht="14.45" customHeight="1">
      <c r="A39" s="151"/>
      <c r="B39" s="136"/>
      <c r="C39" s="136"/>
      <c r="D39" s="136"/>
      <c r="E39" s="136"/>
      <c r="F39" s="136"/>
      <c r="G39" s="136"/>
      <c r="H39" s="136"/>
      <c r="I39" s="26"/>
      <c r="J39" s="26"/>
      <c r="K39" s="15"/>
      <c r="L39" s="17"/>
      <c r="M39" s="14"/>
      <c r="N39" s="14"/>
      <c r="O39" s="143"/>
      <c r="P39" s="129"/>
      <c r="Q39" s="129"/>
      <c r="R39" s="129"/>
      <c r="S39" s="129"/>
      <c r="T39" s="129"/>
      <c r="U39" s="41" t="s">
        <v>52</v>
      </c>
      <c r="V39" s="21">
        <v>-11.2833734</v>
      </c>
    </row>
    <row r="40" spans="1:22" ht="15.75" customHeight="1" thickBot="1">
      <c r="A40" s="152"/>
      <c r="B40" s="137"/>
      <c r="C40" s="137"/>
      <c r="D40" s="137"/>
      <c r="E40" s="137"/>
      <c r="F40" s="137"/>
      <c r="G40" s="137"/>
      <c r="H40" s="137"/>
      <c r="I40" s="27" t="s">
        <v>33</v>
      </c>
      <c r="J40" s="28">
        <v>441.67665</v>
      </c>
      <c r="K40" s="27" t="s">
        <v>33</v>
      </c>
      <c r="L40" s="28">
        <v>0</v>
      </c>
      <c r="M40" s="27" t="s">
        <v>33</v>
      </c>
      <c r="N40" s="28">
        <v>0</v>
      </c>
      <c r="O40" s="144"/>
      <c r="P40" s="130"/>
      <c r="Q40" s="130"/>
      <c r="R40" s="130"/>
      <c r="S40" s="130">
        <v>1182.9339574999999</v>
      </c>
      <c r="T40" s="130">
        <v>2765.0112404000001</v>
      </c>
      <c r="U40" s="27" t="s">
        <v>33</v>
      </c>
      <c r="V40" s="29">
        <v>1582.0772829</v>
      </c>
    </row>
    <row r="41" spans="1:22" ht="15.75" customHeight="1" thickBot="1">
      <c r="A41" s="106"/>
      <c r="B41" s="33"/>
      <c r="C41" s="33"/>
      <c r="D41" s="33"/>
      <c r="E41" s="33"/>
      <c r="F41" s="33"/>
      <c r="G41" s="33"/>
      <c r="H41" s="33"/>
      <c r="I41" s="33"/>
      <c r="J41" s="34"/>
      <c r="K41" s="33"/>
      <c r="L41" s="34"/>
      <c r="M41" s="35"/>
      <c r="N41" s="34"/>
      <c r="O41" s="34"/>
      <c r="P41" s="34"/>
      <c r="Q41" s="34"/>
      <c r="R41" s="34"/>
      <c r="S41" s="34"/>
      <c r="T41" s="34"/>
      <c r="U41" s="36"/>
      <c r="V41" s="107"/>
    </row>
    <row r="42" spans="1:22" ht="38.25">
      <c r="A42" s="150" t="s">
        <v>53</v>
      </c>
      <c r="B42" s="128">
        <v>516.04</v>
      </c>
      <c r="C42" s="128">
        <v>46.627406899999983</v>
      </c>
      <c r="D42" s="128">
        <v>0</v>
      </c>
      <c r="E42" s="128">
        <v>0</v>
      </c>
      <c r="F42" s="128">
        <v>33.99</v>
      </c>
      <c r="G42" s="128">
        <v>0</v>
      </c>
      <c r="H42" s="128">
        <v>0</v>
      </c>
      <c r="I42" s="42" t="s">
        <v>54</v>
      </c>
      <c r="J42" s="7">
        <v>602.58662689999994</v>
      </c>
      <c r="K42" s="6"/>
      <c r="L42" s="37"/>
      <c r="M42" s="6"/>
      <c r="N42" s="8"/>
      <c r="O42" s="142">
        <v>0</v>
      </c>
      <c r="P42" s="128">
        <v>27.408050800000002</v>
      </c>
      <c r="Q42" s="128">
        <f>-P42</f>
        <v>-27.408050800000002</v>
      </c>
      <c r="R42" s="128">
        <v>862.43484980000005</v>
      </c>
      <c r="S42" s="128">
        <v>1452.5103075</v>
      </c>
      <c r="T42" s="128">
        <v>4615.2210249</v>
      </c>
      <c r="U42" s="42" t="s">
        <v>55</v>
      </c>
      <c r="V42" s="11">
        <v>-154.00154009999997</v>
      </c>
    </row>
    <row r="43" spans="1:22" ht="14.45" customHeight="1">
      <c r="A43" s="151"/>
      <c r="B43" s="129"/>
      <c r="C43" s="129"/>
      <c r="D43" s="129"/>
      <c r="E43" s="129"/>
      <c r="F43" s="129"/>
      <c r="G43" s="129"/>
      <c r="H43" s="129"/>
      <c r="I43" s="40" t="s">
        <v>56</v>
      </c>
      <c r="J43" s="16">
        <v>-39.919220000000003</v>
      </c>
      <c r="K43" s="15"/>
      <c r="L43" s="17"/>
      <c r="M43" s="15"/>
      <c r="N43" s="17"/>
      <c r="O43" s="143"/>
      <c r="P43" s="129"/>
      <c r="Q43" s="129"/>
      <c r="R43" s="129">
        <v>0</v>
      </c>
      <c r="S43" s="129"/>
      <c r="T43" s="129"/>
      <c r="U43" s="20" t="s">
        <v>24</v>
      </c>
      <c r="V43" s="21">
        <v>3325.9499900000001</v>
      </c>
    </row>
    <row r="44" spans="1:22" ht="14.45" customHeight="1">
      <c r="A44" s="151"/>
      <c r="B44" s="129"/>
      <c r="C44" s="129"/>
      <c r="D44" s="129"/>
      <c r="E44" s="129"/>
      <c r="F44" s="129"/>
      <c r="G44" s="129"/>
      <c r="H44" s="129"/>
      <c r="I44" s="26"/>
      <c r="J44" s="26">
        <v>0</v>
      </c>
      <c r="K44" s="15"/>
      <c r="L44" s="17"/>
      <c r="M44" s="15"/>
      <c r="N44" s="17"/>
      <c r="O44" s="143"/>
      <c r="P44" s="129"/>
      <c r="Q44" s="129"/>
      <c r="R44" s="129">
        <v>0</v>
      </c>
      <c r="S44" s="129"/>
      <c r="T44" s="129"/>
      <c r="U44" s="41" t="s">
        <v>52</v>
      </c>
      <c r="V44" s="21">
        <v>-9.2377324999999999</v>
      </c>
    </row>
    <row r="45" spans="1:22" ht="15.75" customHeight="1" thickBot="1">
      <c r="A45" s="152"/>
      <c r="B45" s="130"/>
      <c r="C45" s="130"/>
      <c r="D45" s="130"/>
      <c r="E45" s="130"/>
      <c r="F45" s="130"/>
      <c r="G45" s="130"/>
      <c r="H45" s="130"/>
      <c r="I45" s="27" t="s">
        <v>33</v>
      </c>
      <c r="J45" s="28">
        <v>562.66740689999995</v>
      </c>
      <c r="K45" s="27" t="s">
        <v>33</v>
      </c>
      <c r="L45" s="28">
        <v>0</v>
      </c>
      <c r="M45" s="27" t="s">
        <v>33</v>
      </c>
      <c r="N45" s="28">
        <v>0</v>
      </c>
      <c r="O45" s="144"/>
      <c r="P45" s="130"/>
      <c r="Q45" s="130"/>
      <c r="R45" s="130"/>
      <c r="S45" s="130">
        <v>1452.5103075</v>
      </c>
      <c r="T45" s="130">
        <v>4615.2210249</v>
      </c>
      <c r="U45" s="27" t="s">
        <v>33</v>
      </c>
      <c r="V45" s="29">
        <v>3162.7107173999998</v>
      </c>
    </row>
    <row r="46" spans="1:22" ht="15.75" customHeight="1" thickBot="1">
      <c r="A46" s="88"/>
      <c r="B46" s="89"/>
      <c r="C46" s="89"/>
      <c r="D46" s="89"/>
      <c r="E46" s="89"/>
      <c r="F46" s="89"/>
      <c r="G46" s="89"/>
      <c r="H46" s="89"/>
      <c r="I46" s="89"/>
      <c r="J46" s="90"/>
      <c r="K46" s="89"/>
      <c r="L46" s="90"/>
      <c r="M46" s="89"/>
      <c r="N46" s="90"/>
      <c r="O46" s="90"/>
      <c r="P46" s="90"/>
      <c r="Q46" s="90"/>
      <c r="R46" s="90"/>
      <c r="S46" s="90"/>
      <c r="T46" s="90"/>
      <c r="U46" s="91"/>
      <c r="V46" s="92"/>
    </row>
    <row r="47" spans="1:22" ht="15" customHeight="1" thickBot="1">
      <c r="A47" s="162" t="s">
        <v>86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4"/>
    </row>
    <row r="48" spans="1:22" s="3" customFormat="1" ht="15" customHeight="1" thickBot="1">
      <c r="A48" s="134" t="s">
        <v>3</v>
      </c>
      <c r="B48" s="134" t="s">
        <v>87</v>
      </c>
      <c r="C48" s="134"/>
      <c r="D48" s="134" t="s">
        <v>5</v>
      </c>
      <c r="E48" s="134" t="s">
        <v>6</v>
      </c>
      <c r="F48" s="183" t="s">
        <v>95</v>
      </c>
      <c r="G48" s="134" t="s">
        <v>96</v>
      </c>
      <c r="H48" s="134" t="s">
        <v>97</v>
      </c>
      <c r="I48" s="134" t="s">
        <v>7</v>
      </c>
      <c r="J48" s="134"/>
      <c r="K48" s="134"/>
      <c r="L48" s="134"/>
      <c r="M48" s="134"/>
      <c r="N48" s="134"/>
      <c r="O48" s="138" t="s">
        <v>90</v>
      </c>
      <c r="P48" s="138" t="s">
        <v>90</v>
      </c>
      <c r="Q48" s="138" t="s">
        <v>91</v>
      </c>
      <c r="R48" s="138" t="s">
        <v>8</v>
      </c>
      <c r="S48" s="138" t="s">
        <v>9</v>
      </c>
      <c r="T48" s="156" t="s">
        <v>10</v>
      </c>
      <c r="U48" s="140" t="s">
        <v>11</v>
      </c>
      <c r="V48" s="141"/>
    </row>
    <row r="49" spans="1:24" s="3" customFormat="1" ht="27" customHeight="1" thickBot="1">
      <c r="A49" s="134"/>
      <c r="B49" s="134"/>
      <c r="C49" s="134"/>
      <c r="D49" s="134"/>
      <c r="E49" s="134"/>
      <c r="F49" s="184"/>
      <c r="G49" s="134"/>
      <c r="H49" s="134"/>
      <c r="I49" s="134" t="s">
        <v>88</v>
      </c>
      <c r="J49" s="134"/>
      <c r="K49" s="134" t="s">
        <v>13</v>
      </c>
      <c r="L49" s="134"/>
      <c r="M49" s="134" t="s">
        <v>14</v>
      </c>
      <c r="N49" s="134"/>
      <c r="O49" s="139"/>
      <c r="P49" s="139"/>
      <c r="Q49" s="139"/>
      <c r="R49" s="139"/>
      <c r="S49" s="139"/>
      <c r="T49" s="157"/>
      <c r="U49" s="140"/>
      <c r="V49" s="141"/>
    </row>
    <row r="50" spans="1:24" ht="15" customHeight="1" thickBot="1">
      <c r="A50" s="4"/>
      <c r="B50" s="2" t="s">
        <v>15</v>
      </c>
      <c r="C50" s="2" t="s">
        <v>85</v>
      </c>
      <c r="D50" s="5"/>
      <c r="E50" s="5"/>
      <c r="F50" s="124" t="s">
        <v>98</v>
      </c>
      <c r="G50" s="124"/>
      <c r="H50" s="124"/>
      <c r="I50" s="2" t="s">
        <v>16</v>
      </c>
      <c r="J50" s="2" t="s">
        <v>17</v>
      </c>
      <c r="K50" s="2" t="s">
        <v>16</v>
      </c>
      <c r="L50" s="2" t="s">
        <v>18</v>
      </c>
      <c r="M50" s="2" t="s">
        <v>16</v>
      </c>
      <c r="N50" s="4" t="s">
        <v>19</v>
      </c>
      <c r="O50" s="102"/>
      <c r="P50" s="102"/>
      <c r="Q50" s="102"/>
      <c r="R50" s="102"/>
      <c r="S50" s="103"/>
      <c r="T50" s="103"/>
      <c r="U50" s="140"/>
      <c r="V50" s="141"/>
    </row>
    <row r="51" spans="1:24" ht="19.899999999999999" customHeight="1" thickBot="1">
      <c r="A51" s="122">
        <v>1</v>
      </c>
      <c r="B51" s="122">
        <v>2</v>
      </c>
      <c r="C51" s="122">
        <v>3</v>
      </c>
      <c r="D51" s="122">
        <v>4</v>
      </c>
      <c r="E51" s="122">
        <v>5</v>
      </c>
      <c r="F51" s="120">
        <v>6</v>
      </c>
      <c r="G51" s="120" t="s">
        <v>99</v>
      </c>
      <c r="H51" s="120" t="s">
        <v>100</v>
      </c>
      <c r="I51" s="140">
        <v>9</v>
      </c>
      <c r="J51" s="141"/>
      <c r="K51" s="140">
        <v>10</v>
      </c>
      <c r="L51" s="141"/>
      <c r="M51" s="140">
        <v>11</v>
      </c>
      <c r="N51" s="141"/>
      <c r="O51" s="121" t="s">
        <v>101</v>
      </c>
      <c r="P51" s="104">
        <v>13</v>
      </c>
      <c r="Q51" s="105" t="s">
        <v>102</v>
      </c>
      <c r="R51" s="104">
        <v>15</v>
      </c>
      <c r="S51" s="104" t="s">
        <v>103</v>
      </c>
      <c r="T51" s="104">
        <v>17</v>
      </c>
      <c r="U51" s="148">
        <v>18</v>
      </c>
      <c r="V51" s="149"/>
      <c r="W51" s="12"/>
    </row>
    <row r="52" spans="1:24" ht="15">
      <c r="A52" s="170" t="s">
        <v>57</v>
      </c>
      <c r="B52" s="131">
        <v>10300</v>
      </c>
      <c r="C52" s="131"/>
      <c r="D52" s="131">
        <v>0</v>
      </c>
      <c r="E52" s="131">
        <v>0</v>
      </c>
      <c r="F52" s="131">
        <v>20.9605</v>
      </c>
      <c r="G52" s="131">
        <v>0</v>
      </c>
      <c r="H52" s="131">
        <v>0</v>
      </c>
      <c r="I52" s="173" t="s">
        <v>89</v>
      </c>
      <c r="J52" s="128">
        <v>9591.81</v>
      </c>
      <c r="K52" s="30"/>
      <c r="L52" s="30"/>
      <c r="M52" s="6"/>
      <c r="N52" s="45"/>
      <c r="O52" s="177">
        <v>0</v>
      </c>
      <c r="P52" s="128">
        <v>92.016471600000017</v>
      </c>
      <c r="Q52" s="128">
        <f>B52-J59-P52</f>
        <v>616.17352840000046</v>
      </c>
      <c r="R52" s="128">
        <v>582.08152370000016</v>
      </c>
      <c r="S52" s="128">
        <v>10265.9079953</v>
      </c>
      <c r="T52" s="128">
        <v>9630.7602969</v>
      </c>
      <c r="U52" s="86" t="s">
        <v>58</v>
      </c>
      <c r="V52" s="11">
        <v>1505.4299898999998</v>
      </c>
    </row>
    <row r="53" spans="1:24" ht="14.45" customHeight="1">
      <c r="A53" s="171"/>
      <c r="B53" s="132"/>
      <c r="C53" s="132"/>
      <c r="D53" s="132"/>
      <c r="E53" s="132"/>
      <c r="F53" s="132"/>
      <c r="G53" s="132"/>
      <c r="H53" s="132"/>
      <c r="I53" s="174"/>
      <c r="J53" s="129"/>
      <c r="K53" s="26"/>
      <c r="L53" s="26"/>
      <c r="M53" s="15"/>
      <c r="N53" s="49"/>
      <c r="O53" s="178"/>
      <c r="P53" s="129"/>
      <c r="Q53" s="129"/>
      <c r="R53" s="129"/>
      <c r="S53" s="129"/>
      <c r="T53" s="129"/>
      <c r="U53" s="87" t="s">
        <v>59</v>
      </c>
      <c r="V53" s="21">
        <v>-844.61409579999963</v>
      </c>
    </row>
    <row r="54" spans="1:24" ht="14.45" customHeight="1">
      <c r="A54" s="171"/>
      <c r="B54" s="132"/>
      <c r="C54" s="132"/>
      <c r="D54" s="132"/>
      <c r="E54" s="132"/>
      <c r="F54" s="132"/>
      <c r="G54" s="132"/>
      <c r="H54" s="132"/>
      <c r="I54" s="174"/>
      <c r="J54" s="129"/>
      <c r="K54" s="26"/>
      <c r="L54" s="26"/>
      <c r="M54" s="50"/>
      <c r="N54" s="49"/>
      <c r="O54" s="178"/>
      <c r="P54" s="129"/>
      <c r="Q54" s="129"/>
      <c r="R54" s="129"/>
      <c r="S54" s="129"/>
      <c r="T54" s="129"/>
      <c r="U54" s="87" t="s">
        <v>51</v>
      </c>
      <c r="V54" s="21">
        <v>-303.33502070000003</v>
      </c>
    </row>
    <row r="55" spans="1:24" ht="38.25">
      <c r="A55" s="171"/>
      <c r="B55" s="132"/>
      <c r="C55" s="132"/>
      <c r="D55" s="132"/>
      <c r="E55" s="132"/>
      <c r="F55" s="132"/>
      <c r="G55" s="132"/>
      <c r="H55" s="132"/>
      <c r="I55" s="174"/>
      <c r="J55" s="129"/>
      <c r="K55" s="26"/>
      <c r="L55" s="26"/>
      <c r="M55" s="15"/>
      <c r="N55" s="49"/>
      <c r="O55" s="178"/>
      <c r="P55" s="129"/>
      <c r="Q55" s="129"/>
      <c r="R55" s="129"/>
      <c r="S55" s="129"/>
      <c r="T55" s="129"/>
      <c r="U55" s="87" t="s">
        <v>60</v>
      </c>
      <c r="V55" s="21">
        <v>-103.96129920000001</v>
      </c>
      <c r="X55" s="12"/>
    </row>
    <row r="56" spans="1:24" ht="25.5">
      <c r="A56" s="171"/>
      <c r="B56" s="132"/>
      <c r="C56" s="132"/>
      <c r="D56" s="132"/>
      <c r="E56" s="132"/>
      <c r="F56" s="132"/>
      <c r="G56" s="132"/>
      <c r="H56" s="132"/>
      <c r="I56" s="174"/>
      <c r="J56" s="129"/>
      <c r="K56" s="26"/>
      <c r="L56" s="26"/>
      <c r="M56" s="15"/>
      <c r="N56" s="49"/>
      <c r="O56" s="178"/>
      <c r="P56" s="129"/>
      <c r="Q56" s="129"/>
      <c r="R56" s="129"/>
      <c r="S56" s="129"/>
      <c r="T56" s="129"/>
      <c r="U56" s="87" t="s">
        <v>61</v>
      </c>
      <c r="V56" s="21">
        <v>-647.98640999999998</v>
      </c>
    </row>
    <row r="57" spans="1:24" ht="38.25">
      <c r="A57" s="171"/>
      <c r="B57" s="132"/>
      <c r="C57" s="132"/>
      <c r="D57" s="132"/>
      <c r="E57" s="132"/>
      <c r="F57" s="132"/>
      <c r="G57" s="132"/>
      <c r="H57" s="132"/>
      <c r="I57" s="174"/>
      <c r="J57" s="129"/>
      <c r="K57" s="51"/>
      <c r="L57" s="51"/>
      <c r="M57" s="15"/>
      <c r="N57" s="49"/>
      <c r="O57" s="178"/>
      <c r="P57" s="129"/>
      <c r="Q57" s="129"/>
      <c r="R57" s="129"/>
      <c r="S57" s="129"/>
      <c r="T57" s="129"/>
      <c r="U57" s="87" t="s">
        <v>62</v>
      </c>
      <c r="V57" s="21">
        <v>-10.018512599999999</v>
      </c>
    </row>
    <row r="58" spans="1:24" ht="25.5">
      <c r="A58" s="171"/>
      <c r="B58" s="132"/>
      <c r="C58" s="132"/>
      <c r="D58" s="132"/>
      <c r="E58" s="132"/>
      <c r="F58" s="132"/>
      <c r="G58" s="132"/>
      <c r="H58" s="132"/>
      <c r="I58" s="174"/>
      <c r="J58" s="129"/>
      <c r="K58" s="51"/>
      <c r="L58" s="51"/>
      <c r="M58" s="15"/>
      <c r="N58" s="49"/>
      <c r="O58" s="178"/>
      <c r="P58" s="129"/>
      <c r="Q58" s="129"/>
      <c r="R58" s="129"/>
      <c r="S58" s="129"/>
      <c r="T58" s="129"/>
      <c r="U58" s="87" t="s">
        <v>63</v>
      </c>
      <c r="V58" s="21">
        <v>-230.66235</v>
      </c>
    </row>
    <row r="59" spans="1:24" ht="26.45" customHeight="1" thickBot="1">
      <c r="A59" s="172"/>
      <c r="B59" s="133"/>
      <c r="C59" s="133"/>
      <c r="D59" s="133"/>
      <c r="E59" s="133"/>
      <c r="F59" s="133"/>
      <c r="G59" s="133"/>
      <c r="H59" s="133"/>
      <c r="I59" s="27" t="s">
        <v>33</v>
      </c>
      <c r="J59" s="28">
        <v>9591.81</v>
      </c>
      <c r="K59" s="27" t="s">
        <v>33</v>
      </c>
      <c r="L59" s="28">
        <v>0</v>
      </c>
      <c r="M59" s="27" t="s">
        <v>33</v>
      </c>
      <c r="N59" s="28">
        <v>0</v>
      </c>
      <c r="O59" s="179"/>
      <c r="P59" s="130"/>
      <c r="Q59" s="130"/>
      <c r="R59" s="130"/>
      <c r="S59" s="130">
        <v>10265.9079953</v>
      </c>
      <c r="T59" s="130">
        <v>9630.7602969</v>
      </c>
      <c r="U59" s="85" t="s">
        <v>33</v>
      </c>
      <c r="V59" s="29">
        <v>-635.14769839999985</v>
      </c>
    </row>
    <row r="60" spans="1:24" ht="15" customHeight="1" thickBot="1">
      <c r="A60" s="55"/>
      <c r="B60" s="56"/>
      <c r="C60" s="56"/>
      <c r="D60" s="56"/>
      <c r="E60" s="57"/>
      <c r="F60" s="57"/>
      <c r="G60" s="57"/>
      <c r="H60" s="57"/>
      <c r="I60" s="57"/>
      <c r="J60" s="57"/>
      <c r="K60" s="57"/>
      <c r="L60" s="57"/>
      <c r="M60" s="56"/>
      <c r="N60" s="56"/>
      <c r="O60" s="56"/>
      <c r="P60" s="57"/>
      <c r="Q60" s="57"/>
      <c r="R60" s="57"/>
      <c r="S60" s="56"/>
      <c r="T60" s="56"/>
      <c r="U60" s="58"/>
      <c r="V60" s="59"/>
    </row>
    <row r="61" spans="1:24" ht="26.45" customHeight="1">
      <c r="A61" s="170" t="s">
        <v>64</v>
      </c>
      <c r="B61" s="125">
        <v>550</v>
      </c>
      <c r="C61" s="125"/>
      <c r="D61" s="125">
        <v>0</v>
      </c>
      <c r="E61" s="125">
        <v>0</v>
      </c>
      <c r="F61" s="125">
        <v>21.3416</v>
      </c>
      <c r="G61" s="125">
        <v>0</v>
      </c>
      <c r="H61" s="125">
        <v>0</v>
      </c>
      <c r="I61" s="175" t="s">
        <v>89</v>
      </c>
      <c r="J61" s="165">
        <v>2589.25</v>
      </c>
      <c r="K61" s="6"/>
      <c r="L61" s="45"/>
      <c r="M61" s="6"/>
      <c r="N61" s="61"/>
      <c r="O61" s="180">
        <v>0</v>
      </c>
      <c r="P61" s="125">
        <v>227.77815209999997</v>
      </c>
      <c r="Q61" s="125">
        <f>B61-J65-P61</f>
        <v>-2267.0281521000002</v>
      </c>
      <c r="R61" s="125">
        <v>512.1550400000001</v>
      </c>
      <c r="S61" s="125">
        <v>3329.1831921000003</v>
      </c>
      <c r="T61" s="125">
        <v>6074.2791286000001</v>
      </c>
      <c r="U61" s="60" t="s">
        <v>58</v>
      </c>
      <c r="V61" s="62">
        <v>3218.0367000000001</v>
      </c>
    </row>
    <row r="62" spans="1:24" ht="26.45" customHeight="1">
      <c r="A62" s="171"/>
      <c r="B62" s="126"/>
      <c r="C62" s="126"/>
      <c r="D62" s="126"/>
      <c r="E62" s="126"/>
      <c r="F62" s="126"/>
      <c r="G62" s="126"/>
      <c r="H62" s="126"/>
      <c r="I62" s="176"/>
      <c r="J62" s="166"/>
      <c r="K62" s="15"/>
      <c r="L62" s="49"/>
      <c r="M62" s="15"/>
      <c r="N62" s="63"/>
      <c r="O62" s="181"/>
      <c r="P62" s="126"/>
      <c r="Q62" s="126"/>
      <c r="R62" s="126"/>
      <c r="S62" s="126"/>
      <c r="T62" s="126"/>
      <c r="U62" s="64" t="s">
        <v>51</v>
      </c>
      <c r="V62" s="65">
        <v>-365.4801925000001</v>
      </c>
    </row>
    <row r="63" spans="1:24" ht="57.75" customHeight="1">
      <c r="A63" s="171"/>
      <c r="B63" s="126"/>
      <c r="C63" s="126"/>
      <c r="D63" s="126"/>
      <c r="E63" s="126"/>
      <c r="F63" s="126"/>
      <c r="G63" s="126"/>
      <c r="H63" s="126"/>
      <c r="I63" s="176"/>
      <c r="J63" s="166"/>
      <c r="K63" s="15"/>
      <c r="L63" s="49"/>
      <c r="M63" s="15"/>
      <c r="N63" s="63"/>
      <c r="O63" s="181"/>
      <c r="P63" s="126"/>
      <c r="Q63" s="126"/>
      <c r="R63" s="126"/>
      <c r="S63" s="126"/>
      <c r="T63" s="126"/>
      <c r="U63" s="64" t="s">
        <v>60</v>
      </c>
      <c r="V63" s="65">
        <v>-4.7148910000000006</v>
      </c>
    </row>
    <row r="64" spans="1:24" ht="26.45" customHeight="1">
      <c r="A64" s="171"/>
      <c r="B64" s="126"/>
      <c r="C64" s="126"/>
      <c r="D64" s="126"/>
      <c r="E64" s="126"/>
      <c r="F64" s="126"/>
      <c r="G64" s="126"/>
      <c r="H64" s="126"/>
      <c r="I64" s="176"/>
      <c r="J64" s="166"/>
      <c r="K64" s="15"/>
      <c r="L64" s="49"/>
      <c r="M64" s="15"/>
      <c r="N64" s="63"/>
      <c r="O64" s="181"/>
      <c r="P64" s="126"/>
      <c r="Q64" s="126"/>
      <c r="R64" s="126"/>
      <c r="S64" s="126"/>
      <c r="T64" s="126"/>
      <c r="U64" s="64" t="s">
        <v>65</v>
      </c>
      <c r="V64" s="65">
        <v>-102.74567999999999</v>
      </c>
    </row>
    <row r="65" spans="1:22" ht="26.45" customHeight="1" thickBot="1">
      <c r="A65" s="172"/>
      <c r="B65" s="127"/>
      <c r="C65" s="127"/>
      <c r="D65" s="127"/>
      <c r="E65" s="127"/>
      <c r="F65" s="127"/>
      <c r="G65" s="127"/>
      <c r="H65" s="127"/>
      <c r="I65" s="27" t="s">
        <v>33</v>
      </c>
      <c r="J65" s="28">
        <v>2589.25</v>
      </c>
      <c r="K65" s="27" t="s">
        <v>33</v>
      </c>
      <c r="L65" s="28">
        <v>0</v>
      </c>
      <c r="M65" s="27" t="s">
        <v>33</v>
      </c>
      <c r="N65" s="28">
        <v>0</v>
      </c>
      <c r="O65" s="182"/>
      <c r="P65" s="127">
        <v>227.77815209999997</v>
      </c>
      <c r="Q65" s="127"/>
      <c r="R65" s="127"/>
      <c r="S65" s="127">
        <v>3329.1831921000003</v>
      </c>
      <c r="T65" s="127">
        <v>6074.2791286000001</v>
      </c>
      <c r="U65" s="85" t="s">
        <v>33</v>
      </c>
      <c r="V65" s="29">
        <v>2745.0959364999999</v>
      </c>
    </row>
    <row r="66" spans="1:22" ht="26.45" hidden="1" customHeight="1">
      <c r="A66" s="55"/>
      <c r="B66" s="56"/>
      <c r="C66" s="56"/>
      <c r="D66" s="56"/>
      <c r="E66" s="57"/>
      <c r="F66" s="57"/>
      <c r="G66" s="57"/>
      <c r="H66" s="57"/>
      <c r="I66" s="57"/>
      <c r="J66" s="57"/>
      <c r="K66" s="66"/>
      <c r="L66" s="66"/>
      <c r="M66" s="66"/>
      <c r="N66" s="56"/>
      <c r="O66" s="56"/>
      <c r="P66" s="56"/>
      <c r="Q66" s="56"/>
      <c r="R66" s="56"/>
      <c r="S66" s="56"/>
      <c r="T66" s="66"/>
      <c r="U66" s="67"/>
      <c r="V66" s="68"/>
    </row>
    <row r="67" spans="1:22" ht="26.45" hidden="1" customHeight="1">
      <c r="A67" s="167" t="s">
        <v>66</v>
      </c>
      <c r="B67" s="43">
        <v>597</v>
      </c>
      <c r="C67" s="44">
        <v>0</v>
      </c>
      <c r="D67" s="69">
        <v>0</v>
      </c>
      <c r="E67" s="69">
        <v>0</v>
      </c>
      <c r="F67" s="123"/>
      <c r="G67" s="123"/>
      <c r="H67" s="123"/>
      <c r="I67" s="43"/>
      <c r="J67" s="43"/>
      <c r="K67" s="70"/>
      <c r="L67" s="70"/>
      <c r="M67" s="70"/>
      <c r="N67" s="44"/>
      <c r="O67" s="44"/>
      <c r="P67" s="44"/>
      <c r="Q67" s="44"/>
      <c r="R67" s="44"/>
      <c r="S67" s="44"/>
      <c r="T67" s="46"/>
      <c r="U67" s="71"/>
      <c r="V67" s="72"/>
    </row>
    <row r="68" spans="1:22" ht="26.45" hidden="1" customHeight="1">
      <c r="A68" s="168"/>
      <c r="B68" s="73"/>
      <c r="C68" s="73"/>
      <c r="D68" s="73"/>
      <c r="E68" s="74"/>
      <c r="F68" s="74"/>
      <c r="G68" s="74"/>
      <c r="H68" s="74"/>
      <c r="I68" s="74"/>
      <c r="J68" s="74"/>
      <c r="K68" s="75"/>
      <c r="L68" s="75"/>
      <c r="M68" s="75"/>
      <c r="N68" s="73"/>
      <c r="O68" s="73"/>
      <c r="P68" s="73"/>
      <c r="Q68" s="73"/>
      <c r="R68" s="73"/>
      <c r="S68" s="73"/>
      <c r="T68" s="76"/>
      <c r="U68" s="77"/>
      <c r="V68" s="78"/>
    </row>
    <row r="69" spans="1:22" ht="26.45" hidden="1" customHeight="1">
      <c r="A69" s="168"/>
      <c r="B69" s="73"/>
      <c r="C69" s="73"/>
      <c r="D69" s="73"/>
      <c r="E69" s="74"/>
      <c r="F69" s="74"/>
      <c r="G69" s="74"/>
      <c r="H69" s="74"/>
      <c r="I69" s="74"/>
      <c r="J69" s="74"/>
      <c r="K69" s="75"/>
      <c r="L69" s="75"/>
      <c r="M69" s="75"/>
      <c r="N69" s="73"/>
      <c r="O69" s="73"/>
      <c r="P69" s="73"/>
      <c r="Q69" s="73"/>
      <c r="R69" s="73"/>
      <c r="S69" s="73"/>
      <c r="T69" s="76"/>
      <c r="U69" s="77"/>
      <c r="V69" s="78"/>
    </row>
    <row r="70" spans="1:22" ht="26.45" hidden="1" customHeight="1">
      <c r="A70" s="168"/>
      <c r="B70" s="73"/>
      <c r="C70" s="73"/>
      <c r="D70" s="73"/>
      <c r="E70" s="74"/>
      <c r="F70" s="74"/>
      <c r="G70" s="74"/>
      <c r="H70" s="74"/>
      <c r="I70" s="74"/>
      <c r="J70" s="74"/>
      <c r="K70" s="75"/>
      <c r="L70" s="75"/>
      <c r="M70" s="75"/>
      <c r="N70" s="73"/>
      <c r="O70" s="73"/>
      <c r="P70" s="73"/>
      <c r="Q70" s="73"/>
      <c r="R70" s="73"/>
      <c r="S70" s="73"/>
      <c r="T70" s="76"/>
      <c r="U70" s="77"/>
      <c r="V70" s="78"/>
    </row>
    <row r="71" spans="1:22" ht="26.45" hidden="1" customHeight="1">
      <c r="A71" s="168"/>
      <c r="B71" s="73"/>
      <c r="C71" s="73"/>
      <c r="D71" s="73"/>
      <c r="E71" s="74"/>
      <c r="F71" s="74"/>
      <c r="G71" s="74"/>
      <c r="H71" s="74"/>
      <c r="I71" s="74"/>
      <c r="J71" s="74"/>
      <c r="K71" s="75"/>
      <c r="L71" s="75"/>
      <c r="M71" s="75"/>
      <c r="N71" s="73"/>
      <c r="O71" s="73"/>
      <c r="P71" s="73"/>
      <c r="Q71" s="73"/>
      <c r="R71" s="73"/>
      <c r="S71" s="73"/>
      <c r="T71" s="76"/>
      <c r="U71" s="77"/>
      <c r="V71" s="78"/>
    </row>
    <row r="72" spans="1:22" ht="26.45" hidden="1" customHeight="1">
      <c r="A72" s="168"/>
      <c r="B72" s="73"/>
      <c r="C72" s="73"/>
      <c r="D72" s="73"/>
      <c r="E72" s="74"/>
      <c r="F72" s="74"/>
      <c r="G72" s="74"/>
      <c r="H72" s="74"/>
      <c r="I72" s="74"/>
      <c r="J72" s="74"/>
      <c r="K72" s="75"/>
      <c r="L72" s="75"/>
      <c r="M72" s="75"/>
      <c r="N72" s="73"/>
      <c r="O72" s="73"/>
      <c r="P72" s="73"/>
      <c r="Q72" s="73"/>
      <c r="R72" s="73"/>
      <c r="S72" s="73"/>
      <c r="T72" s="76"/>
      <c r="U72" s="77"/>
      <c r="V72" s="78"/>
    </row>
    <row r="73" spans="1:22" ht="26.45" hidden="1" customHeight="1">
      <c r="A73" s="168"/>
      <c r="B73" s="73"/>
      <c r="C73" s="73"/>
      <c r="D73" s="73"/>
      <c r="E73" s="74"/>
      <c r="F73" s="74"/>
      <c r="G73" s="74"/>
      <c r="H73" s="74"/>
      <c r="I73" s="74"/>
      <c r="J73" s="74"/>
      <c r="K73" s="75"/>
      <c r="L73" s="75"/>
      <c r="M73" s="75"/>
      <c r="N73" s="73"/>
      <c r="O73" s="73"/>
      <c r="P73" s="73"/>
      <c r="Q73" s="73"/>
      <c r="R73" s="73"/>
      <c r="S73" s="73"/>
      <c r="T73" s="76"/>
      <c r="U73" s="77"/>
      <c r="V73" s="78"/>
    </row>
    <row r="74" spans="1:22" ht="26.45" hidden="1" customHeight="1">
      <c r="A74" s="168"/>
      <c r="B74" s="73"/>
      <c r="C74" s="73"/>
      <c r="D74" s="73"/>
      <c r="E74" s="74"/>
      <c r="F74" s="74"/>
      <c r="G74" s="74"/>
      <c r="H74" s="74"/>
      <c r="I74" s="74"/>
      <c r="J74" s="74"/>
      <c r="K74" s="75"/>
      <c r="L74" s="75"/>
      <c r="M74" s="75"/>
      <c r="N74" s="73"/>
      <c r="O74" s="73"/>
      <c r="P74" s="73"/>
      <c r="Q74" s="73"/>
      <c r="R74" s="73"/>
      <c r="S74" s="73"/>
      <c r="T74" s="76"/>
      <c r="U74" s="77"/>
      <c r="V74" s="78"/>
    </row>
    <row r="75" spans="1:22" ht="26.45" hidden="1" customHeight="1">
      <c r="A75" s="168"/>
      <c r="B75" s="73"/>
      <c r="C75" s="73"/>
      <c r="D75" s="73"/>
      <c r="E75" s="74"/>
      <c r="F75" s="74"/>
      <c r="G75" s="74"/>
      <c r="H75" s="74"/>
      <c r="I75" s="74"/>
      <c r="J75" s="74"/>
      <c r="K75" s="75"/>
      <c r="L75" s="75"/>
      <c r="M75" s="75"/>
      <c r="N75" s="73"/>
      <c r="O75" s="73"/>
      <c r="P75" s="73"/>
      <c r="Q75" s="73"/>
      <c r="R75" s="73"/>
      <c r="S75" s="73"/>
      <c r="T75" s="76"/>
      <c r="U75" s="77"/>
      <c r="V75" s="78"/>
    </row>
    <row r="76" spans="1:22" ht="26.45" hidden="1" customHeight="1">
      <c r="A76" s="168"/>
      <c r="B76" s="73"/>
      <c r="C76" s="73"/>
      <c r="D76" s="73"/>
      <c r="E76" s="74"/>
      <c r="F76" s="74"/>
      <c r="G76" s="74"/>
      <c r="H76" s="74"/>
      <c r="I76" s="74"/>
      <c r="J76" s="74"/>
      <c r="K76" s="75"/>
      <c r="L76" s="75"/>
      <c r="M76" s="75"/>
      <c r="N76" s="73"/>
      <c r="O76" s="73"/>
      <c r="P76" s="73"/>
      <c r="Q76" s="73"/>
      <c r="R76" s="73"/>
      <c r="S76" s="73"/>
      <c r="T76" s="76"/>
      <c r="U76" s="77"/>
      <c r="V76" s="78"/>
    </row>
    <row r="77" spans="1:22" ht="26.45" hidden="1" customHeight="1">
      <c r="A77" s="168"/>
      <c r="B77" s="73"/>
      <c r="C77" s="73"/>
      <c r="D77" s="73"/>
      <c r="E77" s="74"/>
      <c r="F77" s="74"/>
      <c r="G77" s="74"/>
      <c r="H77" s="74"/>
      <c r="I77" s="74"/>
      <c r="J77" s="74"/>
      <c r="K77" s="75"/>
      <c r="L77" s="75"/>
      <c r="M77" s="75"/>
      <c r="N77" s="73"/>
      <c r="O77" s="73"/>
      <c r="P77" s="73"/>
      <c r="Q77" s="73"/>
      <c r="R77" s="73"/>
      <c r="S77" s="73"/>
      <c r="T77" s="76"/>
      <c r="U77" s="77"/>
      <c r="V77" s="78"/>
    </row>
    <row r="78" spans="1:22" ht="26.45" hidden="1" customHeight="1">
      <c r="A78" s="168"/>
      <c r="B78" s="73"/>
      <c r="C78" s="73"/>
      <c r="D78" s="73"/>
      <c r="E78" s="74"/>
      <c r="F78" s="74"/>
      <c r="G78" s="74"/>
      <c r="H78" s="74"/>
      <c r="I78" s="74"/>
      <c r="J78" s="74"/>
      <c r="K78" s="75"/>
      <c r="L78" s="75"/>
      <c r="M78" s="75"/>
      <c r="N78" s="73"/>
      <c r="O78" s="73"/>
      <c r="P78" s="73"/>
      <c r="Q78" s="73"/>
      <c r="R78" s="73"/>
      <c r="S78" s="73"/>
      <c r="T78" s="76"/>
      <c r="U78" s="77"/>
      <c r="V78" s="78"/>
    </row>
    <row r="79" spans="1:22" ht="26.45" hidden="1" customHeight="1">
      <c r="A79" s="168"/>
      <c r="B79" s="73"/>
      <c r="C79" s="73"/>
      <c r="D79" s="73"/>
      <c r="E79" s="74"/>
      <c r="F79" s="74"/>
      <c r="G79" s="74"/>
      <c r="H79" s="74"/>
      <c r="I79" s="74"/>
      <c r="J79" s="74"/>
      <c r="K79" s="75"/>
      <c r="L79" s="75"/>
      <c r="M79" s="75"/>
      <c r="N79" s="73"/>
      <c r="O79" s="73"/>
      <c r="P79" s="73"/>
      <c r="Q79" s="73"/>
      <c r="R79" s="73"/>
      <c r="S79" s="73"/>
      <c r="T79" s="76"/>
      <c r="U79" s="77"/>
      <c r="V79" s="78"/>
    </row>
    <row r="80" spans="1:22" ht="26.45" hidden="1" customHeight="1">
      <c r="A80" s="168"/>
      <c r="B80" s="73"/>
      <c r="C80" s="73"/>
      <c r="D80" s="73"/>
      <c r="E80" s="74"/>
      <c r="F80" s="74"/>
      <c r="G80" s="74"/>
      <c r="H80" s="74"/>
      <c r="I80" s="74"/>
      <c r="J80" s="74"/>
      <c r="K80" s="75"/>
      <c r="L80" s="75"/>
      <c r="M80" s="75"/>
      <c r="N80" s="73"/>
      <c r="O80" s="73"/>
      <c r="P80" s="73"/>
      <c r="Q80" s="73"/>
      <c r="R80" s="73"/>
      <c r="S80" s="73"/>
      <c r="T80" s="76"/>
      <c r="U80" s="77"/>
      <c r="V80" s="78"/>
    </row>
    <row r="81" spans="1:23" ht="26.45" hidden="1" customHeight="1">
      <c r="A81" s="168"/>
      <c r="B81" s="73"/>
      <c r="C81" s="73"/>
      <c r="D81" s="73"/>
      <c r="E81" s="74"/>
      <c r="F81" s="74"/>
      <c r="G81" s="74"/>
      <c r="H81" s="74"/>
      <c r="I81" s="74"/>
      <c r="J81" s="74"/>
      <c r="K81" s="75"/>
      <c r="L81" s="75"/>
      <c r="M81" s="75"/>
      <c r="N81" s="73"/>
      <c r="O81" s="73"/>
      <c r="P81" s="73"/>
      <c r="Q81" s="73"/>
      <c r="R81" s="73"/>
      <c r="S81" s="73"/>
      <c r="T81" s="76"/>
      <c r="U81" s="77"/>
      <c r="V81" s="78"/>
    </row>
    <row r="82" spans="1:23" ht="26.45" hidden="1" customHeight="1">
      <c r="A82" s="168"/>
      <c r="B82" s="73"/>
      <c r="C82" s="73"/>
      <c r="D82" s="73"/>
      <c r="E82" s="74"/>
      <c r="F82" s="74"/>
      <c r="G82" s="74"/>
      <c r="H82" s="74"/>
      <c r="I82" s="74"/>
      <c r="J82" s="74"/>
      <c r="K82" s="75"/>
      <c r="L82" s="75"/>
      <c r="M82" s="75"/>
      <c r="N82" s="73"/>
      <c r="O82" s="73"/>
      <c r="P82" s="73"/>
      <c r="Q82" s="73"/>
      <c r="R82" s="73"/>
      <c r="S82" s="73"/>
      <c r="T82" s="76"/>
      <c r="U82" s="77"/>
      <c r="V82" s="78"/>
    </row>
    <row r="83" spans="1:23" ht="26.45" hidden="1" customHeight="1">
      <c r="A83" s="168"/>
      <c r="B83" s="73"/>
      <c r="C83" s="73"/>
      <c r="D83" s="73"/>
      <c r="E83" s="74"/>
      <c r="F83" s="74"/>
      <c r="G83" s="74"/>
      <c r="H83" s="74"/>
      <c r="I83" s="74"/>
      <c r="J83" s="74"/>
      <c r="K83" s="75"/>
      <c r="L83" s="75"/>
      <c r="M83" s="75"/>
      <c r="N83" s="73"/>
      <c r="O83" s="73"/>
      <c r="P83" s="73"/>
      <c r="Q83" s="73"/>
      <c r="R83" s="73"/>
      <c r="S83" s="73"/>
      <c r="T83" s="76"/>
      <c r="U83" s="77"/>
      <c r="V83" s="78"/>
    </row>
    <row r="84" spans="1:23" ht="26.45" hidden="1" customHeight="1">
      <c r="A84" s="168"/>
      <c r="B84" s="73"/>
      <c r="C84" s="73"/>
      <c r="D84" s="73"/>
      <c r="E84" s="74"/>
      <c r="F84" s="74"/>
      <c r="G84" s="74"/>
      <c r="H84" s="74"/>
      <c r="I84" s="74"/>
      <c r="J84" s="74"/>
      <c r="K84" s="75"/>
      <c r="L84" s="75"/>
      <c r="M84" s="75"/>
      <c r="N84" s="73"/>
      <c r="O84" s="73"/>
      <c r="P84" s="73"/>
      <c r="Q84" s="73"/>
      <c r="R84" s="73"/>
      <c r="S84" s="73"/>
      <c r="T84" s="76"/>
      <c r="U84" s="77"/>
      <c r="V84" s="78"/>
    </row>
    <row r="85" spans="1:23" ht="14.45" hidden="1" customHeight="1">
      <c r="A85" s="168"/>
      <c r="B85" s="47"/>
      <c r="C85" s="47"/>
      <c r="D85" s="47"/>
      <c r="E85" s="48"/>
      <c r="F85" s="48"/>
      <c r="G85" s="48"/>
      <c r="H85" s="48"/>
      <c r="I85" s="48"/>
      <c r="J85" s="48"/>
      <c r="K85" s="51"/>
      <c r="L85" s="51"/>
      <c r="M85" s="51" t="s">
        <v>67</v>
      </c>
      <c r="N85" s="47" t="s">
        <v>67</v>
      </c>
      <c r="O85" s="47"/>
      <c r="P85" s="47"/>
      <c r="Q85" s="47"/>
      <c r="R85" s="47"/>
      <c r="S85" s="47"/>
      <c r="T85" s="47"/>
      <c r="U85" s="79"/>
      <c r="V85" s="52"/>
    </row>
    <row r="86" spans="1:23" ht="26.45" hidden="1" customHeight="1" thickBot="1">
      <c r="A86" s="169"/>
      <c r="B86" s="53"/>
      <c r="C86" s="53"/>
      <c r="D86" s="53"/>
      <c r="E86" s="54"/>
      <c r="F86" s="54"/>
      <c r="G86" s="54"/>
      <c r="H86" s="54"/>
      <c r="I86" s="27" t="s">
        <v>33</v>
      </c>
      <c r="J86" s="27" t="s">
        <v>33</v>
      </c>
      <c r="K86" s="28">
        <v>0</v>
      </c>
      <c r="L86" s="27" t="s">
        <v>33</v>
      </c>
      <c r="M86" s="28">
        <v>0</v>
      </c>
      <c r="N86" s="27" t="s">
        <v>33</v>
      </c>
      <c r="O86" s="27"/>
      <c r="P86" s="28"/>
      <c r="Q86" s="28"/>
      <c r="R86" s="28"/>
      <c r="S86" s="28">
        <v>0</v>
      </c>
      <c r="T86" s="28">
        <v>0</v>
      </c>
      <c r="U86" s="80"/>
      <c r="V86" s="28">
        <v>0</v>
      </c>
      <c r="W86" s="81"/>
    </row>
  </sheetData>
  <sheetProtection password="CC3E" sheet="1" objects="1" scenarios="1"/>
  <mergeCells count="155">
    <mergeCell ref="G6:G7"/>
    <mergeCell ref="H6:H7"/>
    <mergeCell ref="O6:O7"/>
    <mergeCell ref="O48:O49"/>
    <mergeCell ref="F48:F49"/>
    <mergeCell ref="G48:G49"/>
    <mergeCell ref="H48:H49"/>
    <mergeCell ref="G10:G18"/>
    <mergeCell ref="H10:H18"/>
    <mergeCell ref="G20:G25"/>
    <mergeCell ref="H20:H25"/>
    <mergeCell ref="G27:G33"/>
    <mergeCell ref="H27:H33"/>
    <mergeCell ref="G35:G40"/>
    <mergeCell ref="H35:H40"/>
    <mergeCell ref="G42:G45"/>
    <mergeCell ref="T35:T40"/>
    <mergeCell ref="B35:B40"/>
    <mergeCell ref="C35:C40"/>
    <mergeCell ref="J61:J64"/>
    <mergeCell ref="H42:H45"/>
    <mergeCell ref="O10:O18"/>
    <mergeCell ref="O20:O25"/>
    <mergeCell ref="A67:A86"/>
    <mergeCell ref="A20:A25"/>
    <mergeCell ref="A27:A33"/>
    <mergeCell ref="A35:A40"/>
    <mergeCell ref="A42:A45"/>
    <mergeCell ref="A52:A59"/>
    <mergeCell ref="A61:A65"/>
    <mergeCell ref="I52:I58"/>
    <mergeCell ref="J52:J58"/>
    <mergeCell ref="I61:I64"/>
    <mergeCell ref="B52:B59"/>
    <mergeCell ref="C52:C59"/>
    <mergeCell ref="D52:D59"/>
    <mergeCell ref="B48:C49"/>
    <mergeCell ref="D48:D49"/>
    <mergeCell ref="D27:D33"/>
    <mergeCell ref="E27:E33"/>
    <mergeCell ref="A48:A49"/>
    <mergeCell ref="P42:P45"/>
    <mergeCell ref="Q42:Q45"/>
    <mergeCell ref="E52:E59"/>
    <mergeCell ref="P52:P59"/>
    <mergeCell ref="Q52:Q59"/>
    <mergeCell ref="Q61:Q65"/>
    <mergeCell ref="A47:V47"/>
    <mergeCell ref="U51:V51"/>
    <mergeCell ref="U48:V49"/>
    <mergeCell ref="I49:J49"/>
    <mergeCell ref="K49:L49"/>
    <mergeCell ref="M49:N49"/>
    <mergeCell ref="U50:V50"/>
    <mergeCell ref="T48:T49"/>
    <mergeCell ref="O42:O45"/>
    <mergeCell ref="O52:O59"/>
    <mergeCell ref="O61:O65"/>
    <mergeCell ref="S48:S49"/>
    <mergeCell ref="I51:J51"/>
    <mergeCell ref="K51:L51"/>
    <mergeCell ref="M51:N51"/>
    <mergeCell ref="A1:V1"/>
    <mergeCell ref="A2:V2"/>
    <mergeCell ref="A3:V3"/>
    <mergeCell ref="A4:V4"/>
    <mergeCell ref="A5:V5"/>
    <mergeCell ref="U9:V9"/>
    <mergeCell ref="A10:A18"/>
    <mergeCell ref="A19:V19"/>
    <mergeCell ref="P6:P7"/>
    <mergeCell ref="S6:S7"/>
    <mergeCell ref="T6:T7"/>
    <mergeCell ref="U6:V7"/>
    <mergeCell ref="I7:J7"/>
    <mergeCell ref="K7:L7"/>
    <mergeCell ref="M7:N7"/>
    <mergeCell ref="A6:A7"/>
    <mergeCell ref="B6:C7"/>
    <mergeCell ref="D6:D7"/>
    <mergeCell ref="E6:E7"/>
    <mergeCell ref="P10:P18"/>
    <mergeCell ref="Q10:Q18"/>
    <mergeCell ref="S10:S18"/>
    <mergeCell ref="T10:T18"/>
    <mergeCell ref="F6:F7"/>
    <mergeCell ref="I6:N6"/>
    <mergeCell ref="I9:J9"/>
    <mergeCell ref="K9:L9"/>
    <mergeCell ref="M9:N9"/>
    <mergeCell ref="B10:B18"/>
    <mergeCell ref="S42:S45"/>
    <mergeCell ref="T42:T45"/>
    <mergeCell ref="B42:B45"/>
    <mergeCell ref="C42:C45"/>
    <mergeCell ref="D42:D45"/>
    <mergeCell ref="E42:E45"/>
    <mergeCell ref="D35:D40"/>
    <mergeCell ref="E35:E40"/>
    <mergeCell ref="R10:R18"/>
    <mergeCell ref="O27:O33"/>
    <mergeCell ref="O35:O40"/>
    <mergeCell ref="S27:S33"/>
    <mergeCell ref="T27:T33"/>
    <mergeCell ref="P27:P33"/>
    <mergeCell ref="P20:P25"/>
    <mergeCell ref="Q20:Q25"/>
    <mergeCell ref="R20:R25"/>
    <mergeCell ref="S20:S25"/>
    <mergeCell ref="T20:T25"/>
    <mergeCell ref="Q6:Q7"/>
    <mergeCell ref="R6:R7"/>
    <mergeCell ref="Q48:Q49"/>
    <mergeCell ref="R48:R49"/>
    <mergeCell ref="P35:P40"/>
    <mergeCell ref="Q35:Q40"/>
    <mergeCell ref="R35:R40"/>
    <mergeCell ref="Q27:Q33"/>
    <mergeCell ref="R27:R33"/>
    <mergeCell ref="P48:P49"/>
    <mergeCell ref="E48:E49"/>
    <mergeCell ref="I48:N48"/>
    <mergeCell ref="C10:C18"/>
    <mergeCell ref="D10:D18"/>
    <mergeCell ref="E10:E18"/>
    <mergeCell ref="B27:B33"/>
    <mergeCell ref="C27:C33"/>
    <mergeCell ref="R61:R65"/>
    <mergeCell ref="S61:S65"/>
    <mergeCell ref="F10:F18"/>
    <mergeCell ref="F20:F25"/>
    <mergeCell ref="F27:F33"/>
    <mergeCell ref="F35:F40"/>
    <mergeCell ref="F42:F45"/>
    <mergeCell ref="R42:R45"/>
    <mergeCell ref="S35:S40"/>
    <mergeCell ref="B20:B25"/>
    <mergeCell ref="C20:C25"/>
    <mergeCell ref="D20:D25"/>
    <mergeCell ref="E20:E25"/>
    <mergeCell ref="T61:T65"/>
    <mergeCell ref="B61:B65"/>
    <mergeCell ref="C61:C65"/>
    <mergeCell ref="D61:D65"/>
    <mergeCell ref="E61:E65"/>
    <mergeCell ref="P61:P65"/>
    <mergeCell ref="R52:R59"/>
    <mergeCell ref="S52:S59"/>
    <mergeCell ref="G52:G59"/>
    <mergeCell ref="H52:H59"/>
    <mergeCell ref="G61:G65"/>
    <mergeCell ref="H61:H65"/>
    <mergeCell ref="F52:F59"/>
    <mergeCell ref="F61:F65"/>
    <mergeCell ref="T52:T59"/>
  </mergeCells>
  <pageMargins left="0.5" right="0.25" top="0.75" bottom="0.75" header="0.3" footer="0.3"/>
  <pageSetup paperSize="9" scale="47" fitToHeight="0" orientation="landscape" r:id="rId1"/>
  <rowBreaks count="2" manualBreakCount="2">
    <brk id="40" max="17" man="1"/>
    <brk id="6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sqref="A1:F18"/>
    </sheetView>
  </sheetViews>
  <sheetFormatPr defaultRowHeight="15"/>
  <cols>
    <col min="1" max="1" width="6" bestFit="1" customWidth="1"/>
    <col min="2" max="2" width="30.140625" customWidth="1"/>
    <col min="3" max="3" width="15.42578125" style="109" customWidth="1"/>
    <col min="4" max="4" width="13.140625" style="109" customWidth="1"/>
  </cols>
  <sheetData>
    <row r="1" spans="1:6">
      <c r="A1" s="186" t="s">
        <v>94</v>
      </c>
      <c r="B1" s="186"/>
      <c r="C1" s="186"/>
      <c r="E1" s="185" t="s">
        <v>93</v>
      </c>
      <c r="F1" s="185"/>
    </row>
    <row r="2" spans="1:6">
      <c r="A2" s="187" t="s">
        <v>57</v>
      </c>
      <c r="B2" s="187"/>
      <c r="C2" s="187"/>
      <c r="D2" s="187"/>
      <c r="E2" s="187"/>
      <c r="F2" s="187"/>
    </row>
    <row r="3" spans="1:6" ht="28.15" customHeight="1">
      <c r="A3" s="119" t="s">
        <v>68</v>
      </c>
      <c r="B3" s="117" t="s">
        <v>69</v>
      </c>
      <c r="C3" s="118" t="s">
        <v>70</v>
      </c>
      <c r="D3" s="118" t="s">
        <v>71</v>
      </c>
      <c r="E3" s="195" t="s">
        <v>72</v>
      </c>
      <c r="F3" s="195"/>
    </row>
    <row r="4" spans="1:6">
      <c r="A4" s="84">
        <v>1</v>
      </c>
      <c r="B4" s="87" t="s">
        <v>73</v>
      </c>
      <c r="C4" s="108">
        <v>0</v>
      </c>
      <c r="D4" s="110">
        <v>38.993200000000002</v>
      </c>
      <c r="E4" s="197" t="s">
        <v>74</v>
      </c>
      <c r="F4" s="197"/>
    </row>
    <row r="5" spans="1:6">
      <c r="A5" s="84">
        <v>2</v>
      </c>
      <c r="B5" s="87" t="s">
        <v>75</v>
      </c>
      <c r="C5" s="108">
        <v>300</v>
      </c>
      <c r="D5" s="110">
        <v>535.81129090000002</v>
      </c>
      <c r="E5" s="197"/>
      <c r="F5" s="197"/>
    </row>
    <row r="6" spans="1:6" ht="38.25">
      <c r="A6" s="84">
        <v>3</v>
      </c>
      <c r="B6" s="87" t="s">
        <v>76</v>
      </c>
      <c r="C6" s="108">
        <v>0</v>
      </c>
      <c r="D6" s="110">
        <v>454.31700039999998</v>
      </c>
      <c r="E6" s="190" t="s">
        <v>77</v>
      </c>
      <c r="F6" s="190"/>
    </row>
    <row r="7" spans="1:6" ht="25.5" customHeight="1">
      <c r="A7" s="84">
        <v>4</v>
      </c>
      <c r="B7" s="87" t="s">
        <v>78</v>
      </c>
      <c r="C7" s="108">
        <v>10000</v>
      </c>
      <c r="D7" s="110">
        <v>8562.6934003999995</v>
      </c>
      <c r="E7" s="190" t="s">
        <v>79</v>
      </c>
      <c r="F7" s="190"/>
    </row>
    <row r="8" spans="1:6" ht="25.5">
      <c r="A8" s="84">
        <v>5</v>
      </c>
      <c r="B8" s="87" t="s">
        <v>80</v>
      </c>
      <c r="C8" s="108">
        <v>34.369999999999997</v>
      </c>
      <c r="D8" s="111">
        <v>0</v>
      </c>
      <c r="E8" s="190"/>
      <c r="F8" s="190"/>
    </row>
    <row r="9" spans="1:6" ht="15" customHeight="1">
      <c r="A9" s="191" t="s">
        <v>33</v>
      </c>
      <c r="B9" s="191"/>
      <c r="C9" s="95">
        <f>SUM(C4:C8)</f>
        <v>10334.370000000001</v>
      </c>
      <c r="D9" s="112">
        <f>SUM(D4:D8)</f>
        <v>9591.8148916999999</v>
      </c>
      <c r="E9" s="196"/>
      <c r="F9" s="196"/>
    </row>
    <row r="10" spans="1:6" ht="15" customHeight="1"/>
    <row r="11" spans="1:6" ht="15" customHeight="1">
      <c r="A11" s="187" t="s">
        <v>64</v>
      </c>
      <c r="B11" s="187"/>
      <c r="C11" s="187"/>
      <c r="D11" s="187"/>
      <c r="E11" s="187"/>
      <c r="F11" s="187"/>
    </row>
    <row r="12" spans="1:6" ht="15" customHeight="1">
      <c r="A12" s="117" t="s">
        <v>68</v>
      </c>
      <c r="B12" s="117" t="s">
        <v>69</v>
      </c>
      <c r="C12" s="118" t="s">
        <v>70</v>
      </c>
      <c r="D12" s="118" t="s">
        <v>71</v>
      </c>
      <c r="E12" s="188" t="s">
        <v>72</v>
      </c>
      <c r="F12" s="189"/>
    </row>
    <row r="13" spans="1:6" ht="46.5" customHeight="1">
      <c r="A13" s="84">
        <v>1</v>
      </c>
      <c r="B13" s="115" t="s">
        <v>21</v>
      </c>
      <c r="C13" s="108"/>
      <c r="D13" s="113">
        <v>7.0883324999999999</v>
      </c>
      <c r="E13" s="190"/>
      <c r="F13" s="190"/>
    </row>
    <row r="14" spans="1:6" ht="42" customHeight="1">
      <c r="A14" s="84">
        <v>2</v>
      </c>
      <c r="B14" s="116" t="s">
        <v>81</v>
      </c>
      <c r="C14" s="108">
        <v>0</v>
      </c>
      <c r="D14" s="113">
        <v>2582.1658900000002</v>
      </c>
      <c r="E14" s="190" t="s">
        <v>82</v>
      </c>
      <c r="F14" s="190"/>
    </row>
    <row r="15" spans="1:6" ht="32.25" customHeight="1">
      <c r="A15" s="84">
        <v>3</v>
      </c>
      <c r="B15" s="87" t="s">
        <v>80</v>
      </c>
      <c r="C15" s="108">
        <v>2.38</v>
      </c>
      <c r="D15" s="111">
        <v>0</v>
      </c>
      <c r="E15" s="193"/>
      <c r="F15" s="194"/>
    </row>
    <row r="16" spans="1:6" ht="15" customHeight="1">
      <c r="A16" s="84">
        <v>4</v>
      </c>
      <c r="B16" s="87" t="s">
        <v>73</v>
      </c>
      <c r="C16" s="108">
        <v>550</v>
      </c>
      <c r="D16" s="114">
        <v>0</v>
      </c>
      <c r="E16" s="193"/>
      <c r="F16" s="194"/>
    </row>
    <row r="17" spans="1:6" ht="15" customHeight="1">
      <c r="A17" s="191" t="s">
        <v>33</v>
      </c>
      <c r="B17" s="191"/>
      <c r="C17" s="95">
        <f>SUM(C13:C16)</f>
        <v>552.38</v>
      </c>
      <c r="D17" s="95">
        <f>SUM(D13:D16)</f>
        <v>2589.2542225000002</v>
      </c>
      <c r="E17" s="192"/>
      <c r="F17" s="192"/>
    </row>
  </sheetData>
  <mergeCells count="19">
    <mergeCell ref="A17:B17"/>
    <mergeCell ref="E17:F17"/>
    <mergeCell ref="E13:F13"/>
    <mergeCell ref="E14:F14"/>
    <mergeCell ref="E15:F15"/>
    <mergeCell ref="E16:F16"/>
    <mergeCell ref="E1:F1"/>
    <mergeCell ref="A1:C1"/>
    <mergeCell ref="A11:F11"/>
    <mergeCell ref="E12:F12"/>
    <mergeCell ref="E8:F8"/>
    <mergeCell ref="E7:F7"/>
    <mergeCell ref="A2:F2"/>
    <mergeCell ref="E3:F3"/>
    <mergeCell ref="A9:B9"/>
    <mergeCell ref="E9:F9"/>
    <mergeCell ref="E4:F4"/>
    <mergeCell ref="E5:F5"/>
    <mergeCell ref="E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Vindhyachal-III-Final</vt:lpstr>
      <vt:lpstr>Annuxure-Vind-III</vt:lpstr>
      <vt:lpstr>'Annuxure-Vind-III'!Print_Area</vt:lpstr>
      <vt:lpstr>'Vindhyachal-III-Final'!Print_Area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AMBATI</dc:creator>
  <cp:lastModifiedBy>Manishkumar</cp:lastModifiedBy>
  <cp:lastPrinted>2018-08-20T08:43:17Z</cp:lastPrinted>
  <dcterms:created xsi:type="dcterms:W3CDTF">2018-01-09T09:42:57Z</dcterms:created>
  <dcterms:modified xsi:type="dcterms:W3CDTF">2019-01-18T05:24:00Z</dcterms:modified>
</cp:coreProperties>
</file>